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20" windowWidth="17235" windowHeight="11250" activeTab="2"/>
  </bookViews>
  <sheets>
    <sheet name="CI" sheetId="10" r:id="rId1"/>
    <sheet name="JP" sheetId="9" r:id="rId2"/>
    <sheet name="Lit" sheetId="8" r:id="rId3"/>
    <sheet name="Printable" sheetId="7" r:id="rId4"/>
    <sheet name="Presentations" sheetId="4" r:id="rId5"/>
    <sheet name="Pres. Print" sheetId="3" r:id="rId6"/>
    <sheet name="SS" sheetId="1" r:id="rId7"/>
  </sheets>
  <calcPr calcId="145621"/>
</workbook>
</file>

<file path=xl/calcChain.xml><?xml version="1.0" encoding="utf-8"?>
<calcChain xmlns="http://schemas.openxmlformats.org/spreadsheetml/2006/main">
  <c r="C21" i="10" l="1"/>
  <c r="C19" i="10"/>
  <c r="C17" i="10"/>
  <c r="C16" i="10"/>
  <c r="C13" i="10"/>
  <c r="C12" i="10"/>
  <c r="C11" i="10"/>
  <c r="C9" i="10"/>
  <c r="C8" i="10"/>
  <c r="C6" i="10"/>
  <c r="C5" i="10"/>
  <c r="C3" i="10" s="1"/>
  <c r="C21" i="9" l="1"/>
  <c r="C19" i="9"/>
  <c r="C17" i="9"/>
  <c r="C16" i="9"/>
  <c r="C13" i="9"/>
  <c r="C12" i="9"/>
  <c r="C11" i="9"/>
  <c r="C9" i="9"/>
  <c r="C8" i="9"/>
  <c r="C6" i="9"/>
  <c r="C5" i="9"/>
  <c r="C3" i="9" l="1"/>
  <c r="C21" i="8"/>
  <c r="C19" i="8"/>
  <c r="C17" i="8"/>
  <c r="C16" i="8"/>
  <c r="C13" i="8"/>
  <c r="C12" i="8"/>
  <c r="C11" i="8"/>
  <c r="C9" i="8"/>
  <c r="C8" i="8"/>
  <c r="C6" i="8"/>
  <c r="C3" i="8" s="1"/>
  <c r="C5" i="8"/>
  <c r="C5" i="1" l="1"/>
  <c r="C13" i="1"/>
  <c r="C12" i="1"/>
  <c r="C11" i="1"/>
  <c r="C9" i="1"/>
  <c r="C8" i="1"/>
  <c r="C6" i="1"/>
  <c r="D17" i="7" l="1"/>
  <c r="C17" i="7" s="1"/>
  <c r="D16" i="7"/>
  <c r="C16" i="7" s="1"/>
  <c r="D14" i="7"/>
  <c r="C14" i="7" s="1"/>
  <c r="D13" i="7"/>
  <c r="C13" i="7" s="1"/>
  <c r="D12" i="7"/>
  <c r="C12" i="7" s="1"/>
  <c r="D11" i="7"/>
  <c r="C11" i="7" s="1"/>
  <c r="D10" i="7"/>
  <c r="C10" i="7" s="1"/>
  <c r="D8" i="7"/>
  <c r="C8" i="7" s="1"/>
  <c r="C21" i="1"/>
  <c r="C19" i="1"/>
  <c r="C17" i="1"/>
  <c r="C16" i="1"/>
  <c r="C3" i="1" l="1"/>
  <c r="C3" i="7" s="1"/>
  <c r="D7" i="7" l="1"/>
  <c r="C7" i="7" s="1"/>
  <c r="D27" i="7"/>
  <c r="C27" i="7" s="1"/>
  <c r="D25" i="7"/>
  <c r="C25" i="7" s="1"/>
  <c r="D23" i="7"/>
  <c r="C23" i="7" s="1"/>
  <c r="D22" i="7"/>
  <c r="C22" i="7" s="1"/>
  <c r="D19" i="7"/>
  <c r="C19" i="7" s="1"/>
  <c r="D18" i="7"/>
  <c r="C18" i="7" s="1"/>
  <c r="D6" i="7"/>
  <c r="C6" i="7" s="1"/>
  <c r="D5" i="7"/>
  <c r="C5" i="7" s="1"/>
  <c r="B10" i="4" l="1"/>
  <c r="B8" i="4"/>
  <c r="B7" i="4"/>
  <c r="B5" i="4"/>
  <c r="B4" i="4"/>
  <c r="B3" i="4"/>
  <c r="B2" i="4" l="1"/>
</calcChain>
</file>

<file path=xl/sharedStrings.xml><?xml version="1.0" encoding="utf-8"?>
<sst xmlns="http://schemas.openxmlformats.org/spreadsheetml/2006/main" count="462" uniqueCount="199">
  <si>
    <t>Points</t>
  </si>
  <si>
    <t>Score</t>
  </si>
  <si>
    <t>Mastery</t>
  </si>
  <si>
    <t>Standard</t>
  </si>
  <si>
    <t>Below Standard</t>
  </si>
  <si>
    <t>Research</t>
  </si>
  <si>
    <t>Citation</t>
  </si>
  <si>
    <t>Works Cited Page</t>
  </si>
  <si>
    <t>One or more primary sources.  Sources represent a variety of viewpoints.  All sources reliable.  Uses a variety of sources: newspaper, journal, book, anthology, art, etc.</t>
  </si>
  <si>
    <t>Very reliable sources, at least one primary source, many sources are from respected journals/databases</t>
  </si>
  <si>
    <t>No real reliable sources, all or most sources taken from internet, sources have strong slant or bias.  Misinformation is rampant</t>
  </si>
  <si>
    <t>Evidence is irrelevant, or unrelated to the topic</t>
  </si>
  <si>
    <t>Addressing Prompt</t>
  </si>
  <si>
    <t>Analysis attempts to be unique and original, demonstrates higher level understanding of topic, using specifics</t>
  </si>
  <si>
    <t>Analysis is basic, demonstrates a simple understanding of topic in broad, general terms</t>
  </si>
  <si>
    <t xml:space="preserve">No analysis present. Paper is mostly evidence. </t>
  </si>
  <si>
    <t xml:space="preserve">Most evidence is specific, link between evidence and thesis is clear, has multiple pieces of evidence to support each BTS.  Some pieces of evidence may be similar. </t>
  </si>
  <si>
    <t>Link between evidence and thesis is plausible, though may not be entirely clear.  Has evidence to support each BTS.  Evidence is used multiple times and/or similar evidence is used</t>
  </si>
  <si>
    <t xml:space="preserve">Evidence is not related to thesis, or is generic in nature.  Most points are not supported by evidence. </t>
  </si>
  <si>
    <t>Style/Format/Convention</t>
  </si>
  <si>
    <t>Thesis clearly, concisely address prompt, not formulaic</t>
  </si>
  <si>
    <t>Thesis does not address the prompt</t>
  </si>
  <si>
    <t>Thesis not proven</t>
  </si>
  <si>
    <t>Adequately introduces topic with thesis statement as the last sentence of the paragraph</t>
  </si>
  <si>
    <t>Incomplete or inadequate</t>
  </si>
  <si>
    <t>Clearly wraps up the paper with a restatement of the thesis at the beginning of the paragraph</t>
  </si>
  <si>
    <t>Essentially restates thesis and intro paragraph in reverse order</t>
  </si>
  <si>
    <t>Deductions</t>
  </si>
  <si>
    <t>Incorrect information</t>
  </si>
  <si>
    <t>Up to10% penalty</t>
  </si>
  <si>
    <t>Use of incorrect information is minor, does not significantly detract from proving of thesis, may be incidental or a typo</t>
  </si>
  <si>
    <t>Use of incorrect information is minor and may void a supporting detail in an argument without invalidating argument</t>
  </si>
  <si>
    <t>Multiple occurrences of incorrect information, or incorrect information nullifies one aspect of an argument</t>
  </si>
  <si>
    <t>Gross use of incorrect information, or incorrect information in thesis statement. Information either nullifies or goes against proving of thesis</t>
  </si>
  <si>
    <t>Up to 10% penalty</t>
  </si>
  <si>
    <t>Formatting impacts paper by adding or subtracting length up to one quarter page</t>
  </si>
  <si>
    <t>Formatting impacts paper by adding or subtracting length by almost a half page</t>
  </si>
  <si>
    <t xml:space="preserve">Formatting impacts paper by adding or subtracting more than one half of a page to the total length </t>
  </si>
  <si>
    <t>Spelling/Grammar</t>
  </si>
  <si>
    <t>Up to 5% penalty</t>
  </si>
  <si>
    <t>Minor/occasional mistakes that could have easily gone unnoticed by spell-check or during the editing process</t>
  </si>
  <si>
    <t>Frequent mistakes, or mistakes that do not impact the readability or ease of comprehension</t>
  </si>
  <si>
    <t>Mistakes may lead to difficulty in readability or comprehension, but do not detract from major BTS or Thesis</t>
  </si>
  <si>
    <t>Mistakes show neglect of spell check or review, make paper extremely difficult to read, or lead to a contradiction in thesis</t>
  </si>
  <si>
    <t>Off Topic Paper</t>
  </si>
  <si>
    <t>Up to 15% penalty</t>
  </si>
  <si>
    <t>Paper proves impact on something American, but the impact is either too broad, or too refined.</t>
  </si>
  <si>
    <t>Paper infers impact, however impact is not cultural or not something significant to America</t>
  </si>
  <si>
    <t xml:space="preserve">Paper does not address the intent of the project, shows no effect and is not related to American Culture </t>
  </si>
  <si>
    <t>Correct MLA Format.  Correct number of sources</t>
  </si>
  <si>
    <t>Paper is mostly encyclopedic, biographical or summary in nature</t>
  </si>
  <si>
    <t xml:space="preserve">Analysis demonstrates clear understanding of topic, and is unique and original. </t>
  </si>
  <si>
    <t>Paper only plausibly addresses the intent of the project.  Impact is not specific, or is not on American Culture</t>
  </si>
  <si>
    <t>Missing some aspects of MLA, may be missing minor bibliographical information, or formatting is incorrect. Not enough sources</t>
  </si>
  <si>
    <t>Information is present, but incomplete or incorrectly formatted.  Several sources missing</t>
  </si>
  <si>
    <t>Significant information is absent, formatting incorrect.  Few sources on page.</t>
  </si>
  <si>
    <t>Correct information in MLA format. 8 sources used</t>
  </si>
  <si>
    <t>Correct author, format may be slightly incorrect, possibly non MLA format may be inconsistent. Almost all sources used</t>
  </si>
  <si>
    <t>Time</t>
  </si>
  <si>
    <t>Basic</t>
  </si>
  <si>
    <t>Content 50% Facts and Evidence</t>
  </si>
  <si>
    <t>Analysis  30% Implications and position</t>
  </si>
  <si>
    <t>Production  Quality</t>
  </si>
  <si>
    <t>In depth, specific, knowledge of topic and contemporary issue evident.  Facts are correct and conveyed with confidence.</t>
  </si>
  <si>
    <t>Mostly generalized statements with a some specifics.  No major errors or incorrect information</t>
  </si>
  <si>
    <t xml:space="preserve">Responses show strong, in depth interpretation of relationship between topic and contemporary issue.  A side is taken and well supported with evidence from research.  </t>
  </si>
  <si>
    <t>Positions on contemporary issue not clearly stated, or not clearly supported by evidence.</t>
  </si>
  <si>
    <t>Setting is benign, neither adding to, nor taking away from the discussion or people present.  Discussion is simple and turn based.</t>
  </si>
  <si>
    <t>Dress, setting, props, etc. reflect the theme and discussion in a creative way.  Discussion itself is not formulaic, guests creatively interact with each other during the discussion</t>
  </si>
  <si>
    <t>Elements of setting and format take away from the discussion and distract from the task.</t>
  </si>
  <si>
    <t xml:space="preserve"> A few minor actions, ideas, statements, or depictions are unprofessional or inconsiderate because of ignorance not intent</t>
  </si>
  <si>
    <t>Offensive material is frequent, but minor, or infrequent, but of greater significance.</t>
  </si>
  <si>
    <t xml:space="preserve">A few points may be difficult to hear, or occasional lighting issues occur.  A few instances where characters are difficult to understand.  </t>
  </si>
  <si>
    <t>Creativity 20%</t>
  </si>
  <si>
    <t>Professionalism Conduct, Appearance</t>
  </si>
  <si>
    <t xml:space="preserve">Does not demonstrate a correct understanding of the content, most statements incorrect, or understanding of contemporary issue is flawed.  </t>
  </si>
  <si>
    <t>General understanding of a point of view on the issue, but not well supported.  Uses broad terms or generalizations without specifics</t>
  </si>
  <si>
    <t>Dress, setting, props, etc. are unintentionally taking away from the topic. Discussion consists of people taking turns reading excerpts from news or essay.</t>
  </si>
  <si>
    <t>Unprofessional conduct is inconsiderate, but does not cross the line to offensive.  Occurrences are not rare.</t>
  </si>
  <si>
    <t>Lack of connection between topic and current event.  Presentation is similar to a reading of excerpts from essay or news article.  Very generalized, many minor errors</t>
  </si>
  <si>
    <t>Lacks demonstration of position on the issue or position contradicts facts.</t>
  </si>
  <si>
    <t>Gross errors in judgment lead to offensive remarks, statements or depictions.</t>
  </si>
  <si>
    <t>One character may be difficult to hear/see/understand, or a significant portion of the group is more frequently difficult to follow.</t>
  </si>
  <si>
    <t>Poor quality productions makes it difficult to follow the thread of the discussion or identify particular characters, however mistakes are possibly related to a lack of skills.</t>
  </si>
  <si>
    <t>Production quality shows a negligence of attention, gross mistakes make the video difficult to follow and should have been evident to the creators of the video and rectified.</t>
  </si>
  <si>
    <t>Video was short by greater than 5 minutes.</t>
  </si>
  <si>
    <t>Video was short by 3-5 minutes.</t>
  </si>
  <si>
    <t>Video was under the time by 30 seconds per person.</t>
  </si>
  <si>
    <t>Video was slightly under the required length of 3-5 minutes per group member.</t>
  </si>
  <si>
    <t>10 - Connections</t>
  </si>
  <si>
    <t>8 - General Analysis</t>
  </si>
  <si>
    <t>6 - Base Knowledge</t>
  </si>
  <si>
    <t>2 - Incomplete</t>
  </si>
  <si>
    <t>Evidence is selected is correct, and accurate, but some significant points may be omitted, or under used</t>
  </si>
  <si>
    <t>Evidence selected is strong and accurate.  The best available evidence has been selected</t>
  </si>
  <si>
    <t xml:space="preserve">Word choice conveys  strong voice and a well informed author. All transitions are strong. Sentences are of varied length and composition. </t>
  </si>
  <si>
    <t xml:space="preserve"> Sentence structure is basic with only a few errors, which do not detract from the reading of the paper, paragraphing is problematic word choice is distracting from the paper</t>
  </si>
  <si>
    <t xml:space="preserve">Ordering of argument is illogical and makes paper difficult to follow.  </t>
  </si>
  <si>
    <t>Frequent errors  in sentence structure including run-ons and incomplete sentences which make the paper difficult to read</t>
  </si>
  <si>
    <r>
      <t xml:space="preserve">Structure &amp; Sequencing            </t>
    </r>
    <r>
      <rPr>
        <sz val="8"/>
        <color theme="1"/>
        <rFont val="Calibri"/>
        <family val="2"/>
        <scheme val="minor"/>
      </rPr>
      <t>How well does the paper flow as a whole; does it read fluidly, or choppy and staccato?</t>
    </r>
  </si>
  <si>
    <t>Impact is not adequately demonstrated: too narrow, too broad, or only plausibly alluded to. Understanding of facts related to topic is general in nature</t>
  </si>
  <si>
    <t>Impact on American culture well illustrated and significant.  Impact goes beyond initial, and demonstrates lasting effects without overstating</t>
  </si>
  <si>
    <t>Thesis is proven in broad terms with some areas lacking specifics, or leaving questions left unaddressed</t>
  </si>
  <si>
    <t>Thesis is plausibly proven, but requires the reader to make significant leaps in interpretation</t>
  </si>
  <si>
    <t>Thesis is clearly and concisely proven, with specific information; argument does not wander or leave questions unanswered</t>
  </si>
  <si>
    <t>General writing guidelines are followed with few errors.  Word choice is standard; does not convey strong voice.  Most transitions between thoughts flow well.  Sentences are of varied length.</t>
  </si>
  <si>
    <t>Modified Formatting &amp; Length</t>
  </si>
  <si>
    <t>Formatting does not impact length or quality of the paper as a whole; length requirement not fulfilled</t>
  </si>
  <si>
    <t>Consistently neglects citation, neglectful, not plagiarism, one or zero sources used</t>
  </si>
  <si>
    <t>Expertly introduces topic with a compelling hook, some intro  information and thesis at the end of the paragraph</t>
  </si>
  <si>
    <t>Clearly introduces topic, generic hook, formulaic in nature, with thesis at the end of the paragraph</t>
  </si>
  <si>
    <t>Argument is expertly assembled to make strong points stand out and support weaker portions of the argument.   All BTS are clear and link to thesis statement.  Multiple points are used to prove thesis</t>
  </si>
  <si>
    <t>Argument is well put together, weaker points may be evident. All BTS link to thesis statement, some BTS may be restatements of previous points</t>
  </si>
  <si>
    <r>
      <t xml:space="preserve">Writing Style                              </t>
    </r>
    <r>
      <rPr>
        <sz val="8"/>
        <rFont val="Calibri"/>
        <family val="2"/>
        <scheme val="minor"/>
      </rPr>
      <t xml:space="preserve"> How well does the writer transition between paragraphs, and does the writer have a strong evident voice</t>
    </r>
  </si>
  <si>
    <t xml:space="preserve">Quality of sources                </t>
  </si>
  <si>
    <t xml:space="preserve">Selection of Evidence                  </t>
  </si>
  <si>
    <t xml:space="preserve">Understanding of the Issue       </t>
  </si>
  <si>
    <t xml:space="preserve">Level of analysis                          </t>
  </si>
  <si>
    <t xml:space="preserve">Use of evidence                               </t>
  </si>
  <si>
    <t xml:space="preserve">Thesis addresses prompt           </t>
  </si>
  <si>
    <r>
      <t xml:space="preserve">Thesis proven       </t>
    </r>
    <r>
      <rPr>
        <sz val="8"/>
        <color theme="1"/>
        <rFont val="Calibri"/>
        <family val="2"/>
        <scheme val="minor"/>
      </rPr>
      <t xml:space="preserve">                                                 </t>
    </r>
  </si>
  <si>
    <r>
      <t xml:space="preserve">Conclusion paragraph                  </t>
    </r>
    <r>
      <rPr>
        <sz val="8"/>
        <color theme="1"/>
        <rFont val="Calibri"/>
        <family val="2"/>
        <scheme val="minor"/>
      </rPr>
      <t xml:space="preserve"> </t>
    </r>
  </si>
  <si>
    <t xml:space="preserve">Structure &amp; Sequencing            </t>
  </si>
  <si>
    <r>
      <t xml:space="preserve">Writing Style                                 </t>
    </r>
    <r>
      <rPr>
        <sz val="8"/>
        <rFont val="Calibri"/>
        <family val="2"/>
        <scheme val="minor"/>
      </rPr>
      <t xml:space="preserve"> </t>
    </r>
  </si>
  <si>
    <t>Total</t>
  </si>
  <si>
    <t>Argument follows a logical track transitions between thoughts may slightly interrupt the flow. All paragraphs are related to topic, but may be repetitive or not related to one another</t>
  </si>
  <si>
    <t xml:space="preserve">Some recognition of borrowed information acknowledged (i.e. URL). </t>
  </si>
  <si>
    <t xml:space="preserve"> Moderately reliable,  no primary sources, most sources from slanted internet sites, prolific use of anthologies (encyclopedias, biographies, etc.).  Most sources present the same information.</t>
  </si>
  <si>
    <t>Impact on American culture is apparent, accurate and clear, but may be incomplete, or overstated.</t>
  </si>
  <si>
    <t>Evidence used is mostly true and factual, with notable inaccuracies</t>
  </si>
  <si>
    <t>Thesis broadly/generally, addresses prompt, may be wordy and formulaic</t>
  </si>
  <si>
    <t>Expertly wraps up the paper with a rephrasing of the thesis that is not word for word</t>
  </si>
  <si>
    <r>
      <t xml:space="preserve">Thesis clearly, </t>
    </r>
    <r>
      <rPr>
        <i/>
        <sz val="7"/>
        <rFont val="Calibri"/>
        <family val="2"/>
        <scheme val="minor"/>
      </rPr>
      <t>concisely</t>
    </r>
    <r>
      <rPr>
        <sz val="7"/>
        <rFont val="Calibri"/>
        <family val="2"/>
        <scheme val="minor"/>
      </rPr>
      <t xml:space="preserve"> addresses prompt, may be formulaic</t>
    </r>
  </si>
  <si>
    <r>
      <t xml:space="preserve">Intro paragraph                         </t>
    </r>
    <r>
      <rPr>
        <sz val="8"/>
        <color theme="1"/>
        <rFont val="Calibri"/>
        <family val="2"/>
        <scheme val="minor"/>
      </rPr>
      <t xml:space="preserve"> </t>
    </r>
  </si>
  <si>
    <t xml:space="preserve"> evidence is specific, clearly linked to thesis.  Each BTS has multiple pieces of evidence, not repeated.  Evidence is used to make different points that support the thesis</t>
  </si>
  <si>
    <t>Argument is expertly assembled, strong points stand out &amp; support weaker portions of the argument.   All BTS clear &amp; link to thesis.  Multiple points are used to prove thesis</t>
  </si>
  <si>
    <t>General writing guidelines are followed, few errors.  Word choice standard; doesn't convey strong voice.  Most transitions between thoughts flow .  Sentences are of varied length.</t>
  </si>
  <si>
    <t>Correct information in MLA format. 8 sources used. Works cited page correct</t>
  </si>
  <si>
    <r>
      <t xml:space="preserve">MLA                                              </t>
    </r>
    <r>
      <rPr>
        <sz val="8"/>
        <color theme="1"/>
        <rFont val="Calibri"/>
        <family val="2"/>
        <scheme val="minor"/>
      </rPr>
      <t>Are aspects of citation correction within the paper and works cited page?</t>
    </r>
  </si>
  <si>
    <t>Introduction &amp; Conclusion</t>
  </si>
  <si>
    <r>
      <t xml:space="preserve"> Evidence                                     </t>
    </r>
    <r>
      <rPr>
        <sz val="8"/>
        <color theme="1"/>
        <rFont val="Calibri"/>
        <family val="2"/>
        <scheme val="minor"/>
      </rPr>
      <t>How reliable and well used are your sources</t>
    </r>
  </si>
  <si>
    <r>
      <t xml:space="preserve">Impact/Thesis                                </t>
    </r>
    <r>
      <rPr>
        <sz val="8"/>
        <color theme="1"/>
        <rFont val="Calibri"/>
        <family val="2"/>
        <scheme val="minor"/>
      </rPr>
      <t>How well does your paper demonstrate impact and prove impact on American Culture throughout the paper.</t>
    </r>
  </si>
  <si>
    <r>
      <t xml:space="preserve">Understanding                           </t>
    </r>
    <r>
      <rPr>
        <sz val="8"/>
        <color theme="1"/>
        <rFont val="Calibri"/>
        <family val="2"/>
        <scheme val="minor"/>
      </rPr>
      <t>How well do you demonstrate your understanding of the facts and content</t>
    </r>
  </si>
  <si>
    <t>Major misunderstanding, negligence or omission</t>
  </si>
  <si>
    <t>Understanding of the topic is clear with evident depth of knowledge and awareness of details as they relate American Culture</t>
  </si>
  <si>
    <t xml:space="preserve">Impact  on American culture is clearly, and specifically identified and explained with specifics and information demonstrating how American culture was altered as a result of your topic </t>
  </si>
  <si>
    <t>Impact on American culture is plausibly demonstrated through broad ideas and generalizations. Certain impacts may be overlooked, but nothing that is detrimental to the paper as a whole.</t>
  </si>
  <si>
    <t>Understanding of the topic is evident in relation to breadth and major issues.  Specific information is present, but relates primarily to major concepts, or demonstrates ignorance of minor issues</t>
  </si>
  <si>
    <t xml:space="preserve"> Reliable sources, at least one primary source, many sources are from respected journals/databases, usage is correct, and appropriately supports the focus of the paper, no evidence detracts from argument.</t>
  </si>
  <si>
    <t>Few reliable sources, all or most sources taken from internet, sources have strong slant or bias.  Misinformation is rampant.</t>
  </si>
  <si>
    <t>Impact is not evident or grossly misattributed.</t>
  </si>
  <si>
    <t xml:space="preserve"> Moderately reliable, evidence of slanted information, prolific use of anthologies (encyclopedias, biographies, etc.).  Significant repetition of information.  Occasional inaccuracies or gaps in information.</t>
  </si>
  <si>
    <t>Understanding is limited to general concepts and themes, without specifics, negligence of some significant aspects is apparent</t>
  </si>
  <si>
    <t>Style/Format &amp; Convention</t>
  </si>
  <si>
    <t xml:space="preserve">Understanding                           </t>
  </si>
  <si>
    <r>
      <t>Impact on American culture is inferred.  Role of America or Americans (</t>
    </r>
    <r>
      <rPr>
        <sz val="8"/>
        <color rgb="FFFF0000"/>
        <rFont val="Calibri"/>
        <family val="2"/>
        <scheme val="minor"/>
      </rPr>
      <t>is or may be)</t>
    </r>
    <r>
      <rPr>
        <sz val="8"/>
        <rFont val="Calibri"/>
        <family val="2"/>
        <scheme val="minor"/>
      </rPr>
      <t xml:space="preserve"> clear, and historical significance is evident, without evidence of how things changed as a result of your topic.  Paper is primarily encyclopedic or biographical in nature.</t>
    </r>
  </si>
  <si>
    <r>
      <t>One or more primary sources.  Sources represent a major viewpoints.  All sources reliable.  Uses a variety of sources( newspaper, journal, book, anthology, art, etc.) correctly, creatively and convincingly</t>
    </r>
    <r>
      <rPr>
        <sz val="8"/>
        <color rgb="FFFF0000"/>
        <rFont val="Calibri"/>
        <family val="2"/>
        <scheme val="minor"/>
      </rPr>
      <t xml:space="preserve"> to demonstrate impact</t>
    </r>
  </si>
  <si>
    <r>
      <t xml:space="preserve">Expertly introduces topic with a compelling hook, some intro  information and thesis at the end of the paragraph. Conclusion expertly wraps-up the paper with </t>
    </r>
    <r>
      <rPr>
        <sz val="8"/>
        <color rgb="FFFF0000"/>
        <rFont val="Calibri"/>
        <family val="2"/>
        <scheme val="minor"/>
      </rPr>
      <t xml:space="preserve">a rephrasing of thesis statement. </t>
    </r>
  </si>
  <si>
    <t xml:space="preserve">Clearly introduces topic, generic hook, formulaic in nature, with thesis at the end of the paragraph. Conclusion rephrases BTS and thesis statement. </t>
  </si>
  <si>
    <t>Adequately introduces topic with thesis statement as the last sentence of the paragraph. Conclusion attempts to wrap-up the paper. Rewriting of thesis statement.</t>
  </si>
  <si>
    <r>
      <t xml:space="preserve">Analysis/Thesis                                </t>
    </r>
    <r>
      <rPr>
        <sz val="8"/>
        <color theme="1"/>
        <rFont val="Calibri"/>
        <family val="2"/>
        <scheme val="minor"/>
      </rPr>
      <t>How well does your paper demonstrate analysis of the novel as it applies to the prompt.</t>
    </r>
  </si>
  <si>
    <t>Evidence does not support thesis, not original, not reasonable support</t>
  </si>
  <si>
    <t>Analysis demosntrates strong understanding of author's intent through the novel, most analysis is supportive of thesis statement</t>
  </si>
  <si>
    <t>All evidence is relevant, promotes valid reasoning, strongly used to prove the thesis statement. Uses motif, theme and metaphor as evidence to support understanding of novel through quotes</t>
  </si>
  <si>
    <t>Most of the evidence is plot summary</t>
  </si>
  <si>
    <t>Analysis demonstrates clear understanding of novel, themes motifs and author's literary elements and the intent of the author.  Analysis throughout the paper supports thesis statement.</t>
  </si>
  <si>
    <t>Analysis demonstrates clear understanding of impact on American culture with specific, detailed information.  Analysis throughout the paper supports thesis statement.</t>
  </si>
  <si>
    <r>
      <t xml:space="preserve">Analysis/Thesis                                </t>
    </r>
    <r>
      <rPr>
        <sz val="8"/>
        <color theme="1"/>
        <rFont val="Calibri"/>
        <family val="2"/>
        <scheme val="minor"/>
      </rPr>
      <t>How well does your paper demonstrate impact and prove impact on American Culture throughout the paper.</t>
    </r>
  </si>
  <si>
    <t>Correct information in MLA format</t>
  </si>
  <si>
    <t>Correct author, format may be slightly incorrect, possibly non MLA format may be inconsistent.</t>
  </si>
  <si>
    <t xml:space="preserve">Some recognition of borrowed information acknowledged. </t>
  </si>
  <si>
    <t>Consistently neglects citation, though not plagiarism</t>
  </si>
  <si>
    <t>Ordering of argument is illogical and makes paper difficult to follow.  Major points are not clearly  linked to the thesis, but may be inferred or plausible</t>
  </si>
  <si>
    <t>Argument is well put together, weaker points may be evident.  Commentary links major points to the thesis statement, some concept of building upon each other is evident.  Some information may be repeated</t>
  </si>
  <si>
    <t>Argument follows a logical track transitions between thoughts may  interrupt the flow. All paragraphs are related to topic. Commentary explains individual points and relates them to the thesis, but does not sufficiently link ideas</t>
  </si>
  <si>
    <t xml:space="preserve">General understanding of the topic is clear with evident depth of knowledge and awareness of details as they relate American Culture. Clear, Accurate, poignant explanation of individual points and evidence. </t>
  </si>
  <si>
    <t>Understanding of the topic is evident in relation to breadth and major issues.  Specific information is present, but relates primarily to major concepts, or demonstrates ignorance of minor issues.  Explanation of individual points is broadly accurate</t>
  </si>
  <si>
    <t xml:space="preserve">Understanding is limited to general concepts and themes, without specifics. Negligence of some significant aspects is apparent.  Explanation of individual points is incomplete, </t>
  </si>
  <si>
    <t>Analysis demonstrates  understanding of impact in broad terms and generalizations, most analysis is supportive of thesis statement.  Some impacts may be overlooked, but without detriment to the paper</t>
  </si>
  <si>
    <r>
      <t>Impact on American culture is inferred.  Role of America or Americans, in relation to the topic is evident. Historical significance is shown, but lacks clear impact. Primarily encyclopedic or biographical and does not completely contribute to proving thesis</t>
    </r>
    <r>
      <rPr>
        <sz val="8"/>
        <color rgb="FF1F497D"/>
        <rFont val="Calibri"/>
        <family val="2"/>
        <scheme val="minor"/>
      </rPr>
      <t>.</t>
    </r>
  </si>
  <si>
    <t>Argument is expertly assembled to make strong points stand out and support weaker portions of the argument.  Multiple points are used to prove thesis. Commentary clearly links all points to build upon each other further reinforcing the thesis</t>
  </si>
  <si>
    <t xml:space="preserve">Expertly introduces topic with a compelling hook, some intro  information and thesis at the end of the paragraph. Conclusion expertly wraps-up the paper with a rephrasing of thesis statement. </t>
  </si>
  <si>
    <t>No analysis present, Impact is not evident or grossly misattributed.</t>
  </si>
  <si>
    <t>One or more primary sources.  Sources represent all major viewpoints.  All sources reliable.  Uses a variety of sources( newspaper, journal, book, anthology, art, etc.) correctly, creatively and convincingly to demonstrate impact</t>
  </si>
  <si>
    <r>
      <t xml:space="preserve">Analysis/Thesis                                </t>
    </r>
    <r>
      <rPr>
        <sz val="8"/>
        <color theme="1"/>
        <rFont val="Calibri"/>
        <family val="2"/>
        <scheme val="minor"/>
      </rPr>
      <t>How well does your paper investigate the constitutionality of your issue?</t>
    </r>
  </si>
  <si>
    <t xml:space="preserve">General understanding of the topic is clear with evident depth of knowledge and awareness of details as they relate to the topic. Clear, Accurate, poignant explanation of individual points and evidence. </t>
  </si>
  <si>
    <t>Analysis demonstrates clear understanding of constitutionality with specific, detailed information.  Analysis throughout the paper supports thesis statement.</t>
  </si>
  <si>
    <t>Analysis demonstrates  understanding of constituionality in broad terms and generalizations, most analysis is supportive of thesis statement.  Some points may be overlooked, but without detriment to the paper</t>
  </si>
  <si>
    <r>
      <t>Constitutionality is inferred, or alluded to.  Constitution, law or leglaity is only passingly referenced . Historical significance is shown, but lacks clear connection ot the constitution. Primarily encyclopedic opinion basedand does not completely contribute to proving thesis</t>
    </r>
    <r>
      <rPr>
        <sz val="8"/>
        <color rgb="FF1F497D"/>
        <rFont val="Calibri"/>
        <family val="2"/>
        <scheme val="minor"/>
      </rPr>
      <t>.</t>
    </r>
  </si>
  <si>
    <t>No analysis present, constitutionality is not evident or grossly misattributed.</t>
  </si>
  <si>
    <t>One or more primary sources.  Sources represent all major viewpoints.  All sources reliable.  Uses a variety of sources( newspaper, journal, book, anthology, art, etc.) and court cases correctly, creatively and convincingly to demonstrate constitutionality</t>
  </si>
  <si>
    <t xml:space="preserve"> Reliable sources, at least one primary source, many sources are from respected journals/databases, usage is correct, and appropriately supports the focus of the paper, input from the courts is moderate</t>
  </si>
  <si>
    <t xml:space="preserve"> Moderately reliable, evidence of slanted information, prolific use of anthologies (encyclopedias, biographies, etc.).  Significant repetition of information. Lack of legal evidence,  Occasional inaccuracies or gaps in information.</t>
  </si>
  <si>
    <r>
      <t xml:space="preserve">Most evidence is relevant, promotes sound </t>
    </r>
    <r>
      <rPr>
        <sz val="8"/>
        <rFont val="Calibri"/>
        <family val="2"/>
        <scheme val="minor"/>
      </rPr>
      <t>reasoning. Most of the evidence supports the thesis. Evidence is connected to literary analysis.</t>
    </r>
  </si>
  <si>
    <t>No analysis present, may be plot summary.  </t>
  </si>
  <si>
    <r>
      <t>Analy</t>
    </r>
    <r>
      <rPr>
        <sz val="8"/>
        <rFont val="Calibri"/>
        <family val="2"/>
        <scheme val="minor"/>
      </rPr>
      <t>sis is superficial, and does not completely contribute to proving thesis. Similar to a book report in nature.</t>
    </r>
  </si>
  <si>
    <t>Understanding is limited to general concepts and plot summary. Negligence of some significant aspects is apparent. Explanation of individual points is incomplete.</t>
  </si>
  <si>
    <r>
      <t>U</t>
    </r>
    <r>
      <rPr>
        <sz val="8"/>
        <rFont val="Calibri"/>
        <family val="2"/>
        <scheme val="minor"/>
      </rPr>
      <t>nderstanding of themes,  literary techniques, and authors intent</t>
    </r>
    <r>
      <rPr>
        <sz val="8"/>
        <color theme="1"/>
        <rFont val="Calibri"/>
        <family val="2"/>
        <scheme val="minor"/>
      </rPr>
      <t xml:space="preserve"> is clear with evident depth of knowledge and awareness of details.   Clear, Accurate, poignant explanation of individual points and evidence. </t>
    </r>
  </si>
  <si>
    <t xml:space="preserve">Understanding of general concepts and themes of the novel is evident in broad terms.  Explanation of individual points is broadly accurate.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</si>
</sst>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2" x14ac:knownFonts="1">
    <font>
      <sz val="11"/>
      <color theme="1"/>
      <name val="Calibri"/>
      <family val="2"/>
      <scheme val="minor"/>
    </font>
    <font>
      <b/>
      <sz val="11"/>
      <color theme="1"/>
      <name val="Calibri"/>
      <family val="2"/>
      <scheme val="minor"/>
    </font>
    <font>
      <b/>
      <sz val="11"/>
      <color theme="1"/>
      <name val="Aharoni"/>
      <charset val="177"/>
    </font>
    <font>
      <sz val="11"/>
      <color theme="1"/>
      <name val="Aharoni"/>
      <charset val="177"/>
    </font>
    <font>
      <b/>
      <sz val="11"/>
      <color theme="1"/>
      <name val="Arial Rounded MT Bold"/>
      <family val="2"/>
    </font>
    <font>
      <sz val="8"/>
      <color theme="1"/>
      <name val="Aharoni"/>
      <charset val="177"/>
    </font>
    <font>
      <sz val="8"/>
      <color theme="1"/>
      <name val="Calibri"/>
      <family val="2"/>
      <scheme val="minor"/>
    </font>
    <font>
      <b/>
      <sz val="18"/>
      <color theme="1"/>
      <name val="Aharoni"/>
      <charset val="177"/>
    </font>
    <font>
      <b/>
      <sz val="14"/>
      <color theme="1"/>
      <name val="Aharoni"/>
      <charset val="177"/>
    </font>
    <font>
      <b/>
      <sz val="12"/>
      <color theme="1"/>
      <name val="Calibri"/>
      <family val="2"/>
      <scheme val="minor"/>
    </font>
    <font>
      <sz val="10"/>
      <color theme="1"/>
      <name val="Calibri"/>
      <family val="2"/>
      <scheme val="minor"/>
    </font>
    <font>
      <b/>
      <sz val="16"/>
      <color theme="1"/>
      <name val="Aharoni"/>
      <charset val="177"/>
    </font>
    <font>
      <b/>
      <sz val="9"/>
      <color theme="1"/>
      <name val="Calibri"/>
      <family val="2"/>
      <scheme val="minor"/>
    </font>
    <font>
      <b/>
      <sz val="8"/>
      <color theme="1"/>
      <name val="Aharoni"/>
      <charset val="177"/>
    </font>
    <font>
      <b/>
      <sz val="8"/>
      <color theme="1"/>
      <name val="Calibri"/>
      <family val="2"/>
      <scheme val="minor"/>
    </font>
    <font>
      <sz val="9"/>
      <color theme="1"/>
      <name val="Calibri"/>
      <family val="2"/>
      <scheme val="minor"/>
    </font>
    <font>
      <b/>
      <sz val="14"/>
      <color theme="1"/>
      <name val="Calibri"/>
      <family val="2"/>
      <scheme val="minor"/>
    </font>
    <font>
      <sz val="9"/>
      <color rgb="FF000000"/>
      <name val="Calibri"/>
      <family val="2"/>
    </font>
    <font>
      <sz val="9"/>
      <color rgb="FF000000"/>
      <name val="Calibri"/>
      <family val="2"/>
      <scheme val="minor"/>
    </font>
    <font>
      <b/>
      <sz val="20"/>
      <color theme="1"/>
      <name val="Arial Black"/>
      <family val="2"/>
    </font>
    <font>
      <sz val="22"/>
      <color theme="1"/>
      <name val="Arabic Typesetting"/>
      <family val="4"/>
    </font>
    <font>
      <b/>
      <sz val="14"/>
      <color theme="1"/>
      <name val="Castellar"/>
      <family val="1"/>
    </font>
    <font>
      <b/>
      <sz val="14"/>
      <color theme="1"/>
      <name val="Footlight MT Light"/>
      <family val="1"/>
    </font>
    <font>
      <b/>
      <sz val="11"/>
      <color theme="1"/>
      <name val="Footlight MT Light"/>
      <family val="1"/>
    </font>
    <font>
      <b/>
      <sz val="10"/>
      <color theme="1"/>
      <name val="Calibri"/>
      <family val="2"/>
      <scheme val="minor"/>
    </font>
    <font>
      <b/>
      <sz val="8.5"/>
      <color theme="1"/>
      <name val="Footlight MT Light"/>
      <family val="1"/>
    </font>
    <font>
      <b/>
      <sz val="8.5"/>
      <color theme="1"/>
      <name val="Calibri"/>
      <family val="2"/>
      <scheme val="minor"/>
    </font>
    <font>
      <sz val="8.5"/>
      <color theme="1"/>
      <name val="Calibri"/>
      <family val="2"/>
      <scheme val="minor"/>
    </font>
    <font>
      <sz val="8.5"/>
      <color theme="1"/>
      <name val="Footlight MT Light"/>
      <family val="1"/>
    </font>
    <font>
      <sz val="8"/>
      <name val="Calibri"/>
      <family val="2"/>
      <scheme val="minor"/>
    </font>
    <font>
      <sz val="10"/>
      <color theme="1"/>
      <name val="Aharoni"/>
      <charset val="177"/>
    </font>
    <font>
      <sz val="10"/>
      <name val="Calibri"/>
      <family val="2"/>
      <scheme val="minor"/>
    </font>
    <font>
      <b/>
      <sz val="8"/>
      <color theme="1"/>
      <name val="Arial Rounded MT Bold"/>
      <family val="2"/>
    </font>
    <font>
      <b/>
      <sz val="12"/>
      <name val="Calibri"/>
      <family val="2"/>
      <scheme val="minor"/>
    </font>
    <font>
      <sz val="11"/>
      <name val="Calibri"/>
      <family val="2"/>
      <scheme val="minor"/>
    </font>
    <font>
      <b/>
      <sz val="8"/>
      <name val="Calibri"/>
      <family val="2"/>
      <scheme val="minor"/>
    </font>
    <font>
      <sz val="6"/>
      <color theme="1"/>
      <name val="Calibri"/>
      <family val="2"/>
      <scheme val="minor"/>
    </font>
    <font>
      <b/>
      <sz val="6"/>
      <color theme="1"/>
      <name val="Aharoni"/>
      <charset val="177"/>
    </font>
    <font>
      <sz val="6"/>
      <name val="Calibri"/>
      <family val="2"/>
      <scheme val="minor"/>
    </font>
    <font>
      <sz val="6"/>
      <color theme="1"/>
      <name val="Aharoni"/>
      <charset val="177"/>
    </font>
    <font>
      <b/>
      <sz val="6"/>
      <color theme="1"/>
      <name val="Calibri"/>
      <family val="2"/>
      <scheme val="minor"/>
    </font>
    <font>
      <sz val="5"/>
      <name val="Calibri"/>
      <family val="2"/>
      <scheme val="minor"/>
    </font>
    <font>
      <sz val="5"/>
      <color theme="1"/>
      <name val="Calibri"/>
      <family val="2"/>
      <scheme val="minor"/>
    </font>
    <font>
      <b/>
      <sz val="5"/>
      <color theme="1"/>
      <name val="Aharoni"/>
      <charset val="177"/>
    </font>
    <font>
      <b/>
      <sz val="3"/>
      <color theme="1"/>
      <name val="Calibri"/>
      <family val="2"/>
      <scheme val="minor"/>
    </font>
    <font>
      <sz val="7"/>
      <name val="Calibri"/>
      <family val="2"/>
      <scheme val="minor"/>
    </font>
    <font>
      <b/>
      <sz val="6"/>
      <color theme="1"/>
      <name val="Arial Rounded MT Bold"/>
      <family val="2"/>
    </font>
    <font>
      <i/>
      <sz val="7"/>
      <name val="Calibri"/>
      <family val="2"/>
      <scheme val="minor"/>
    </font>
    <font>
      <sz val="6.5"/>
      <name val="Calibri"/>
      <family val="2"/>
      <scheme val="minor"/>
    </font>
    <font>
      <sz val="8"/>
      <color rgb="FFFF0000"/>
      <name val="Calibri"/>
      <family val="2"/>
      <scheme val="minor"/>
    </font>
    <font>
      <sz val="8"/>
      <color rgb="FF000000"/>
      <name val="Calibri"/>
      <family val="2"/>
      <scheme val="minor"/>
    </font>
    <font>
      <sz val="8"/>
      <color rgb="FF1F497D"/>
      <name val="Calibri"/>
      <family val="2"/>
      <scheme val="minor"/>
    </font>
  </fonts>
  <fills count="22">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rgb="FFFF0000"/>
        <bgColor indexed="64"/>
      </patternFill>
    </fill>
    <fill>
      <patternFill patternType="solid">
        <fgColor theme="5" tint="0.59999389629810485"/>
        <bgColor indexed="64"/>
      </patternFill>
    </fill>
    <fill>
      <patternFill patternType="solid">
        <fgColor rgb="FF00CCFF"/>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FFF71"/>
        <bgColor indexed="64"/>
      </patternFill>
    </fill>
    <fill>
      <patternFill patternType="solid">
        <fgColor rgb="FF00B05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bgColor indexed="64"/>
      </patternFill>
    </fill>
    <fill>
      <patternFill patternType="solid">
        <fgColor rgb="FFBFBFBF"/>
        <bgColor indexed="64"/>
      </patternFill>
    </fill>
  </fills>
  <borders count="60">
    <border>
      <left/>
      <right/>
      <top/>
      <bottom/>
      <diagonal/>
    </border>
    <border>
      <left style="medium">
        <color indexed="64"/>
      </left>
      <right/>
      <top style="medium">
        <color indexed="64"/>
      </top>
      <bottom style="thin">
        <color indexed="64"/>
      </bottom>
      <diagonal/>
    </border>
    <border>
      <left style="thick">
        <color indexed="64"/>
      </left>
      <right style="thick">
        <color indexed="64"/>
      </right>
      <top style="thick">
        <color indexed="64"/>
      </top>
      <bottom style="thin">
        <color indexed="64"/>
      </bottom>
      <diagonal/>
    </border>
    <border>
      <left/>
      <right style="double">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medium">
        <color indexed="64"/>
      </left>
      <right/>
      <top style="thin">
        <color indexed="64"/>
      </top>
      <bottom/>
      <diagonal/>
    </border>
    <border>
      <left style="thick">
        <color indexed="64"/>
      </left>
      <right style="thick">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slantDashDot">
        <color indexed="64"/>
      </left>
      <right style="slantDashDot">
        <color indexed="64"/>
      </right>
      <top style="slantDashDot">
        <color indexed="64"/>
      </top>
      <bottom/>
      <diagonal/>
    </border>
    <border>
      <left/>
      <right style="thick">
        <color indexed="64"/>
      </right>
      <top/>
      <bottom/>
      <diagonal/>
    </border>
    <border>
      <left/>
      <right style="double">
        <color indexed="64"/>
      </right>
      <top/>
      <bottom/>
      <diagonal/>
    </border>
    <border>
      <left style="double">
        <color indexed="64"/>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ck">
        <color indexed="64"/>
      </left>
      <right style="thick">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bottom/>
      <diagonal/>
    </border>
    <border>
      <left style="thick">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right/>
      <top style="thick">
        <color indexed="64"/>
      </top>
      <bottom style="double">
        <color indexed="64"/>
      </bottom>
      <diagonal/>
    </border>
    <border>
      <left/>
      <right/>
      <top style="double">
        <color indexed="64"/>
      </top>
      <bottom style="thin">
        <color indexed="64"/>
      </bottom>
      <diagonal/>
    </border>
    <border>
      <left style="thick">
        <color indexed="64"/>
      </left>
      <right style="thick">
        <color indexed="64"/>
      </right>
      <top style="double">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mediumDashed">
        <color indexed="64"/>
      </left>
      <right style="thin">
        <color indexed="64"/>
      </right>
      <top style="mediumDashed">
        <color indexed="64"/>
      </top>
      <bottom style="thin">
        <color indexed="64"/>
      </bottom>
      <diagonal/>
    </border>
    <border>
      <left style="thin">
        <color indexed="64"/>
      </left>
      <right style="thin">
        <color indexed="64"/>
      </right>
      <top style="mediumDashed">
        <color indexed="64"/>
      </top>
      <bottom style="thin">
        <color indexed="64"/>
      </bottom>
      <diagonal/>
    </border>
    <border>
      <left style="thin">
        <color indexed="64"/>
      </left>
      <right style="mediumDashed">
        <color indexed="64"/>
      </right>
      <top style="mediumDashed">
        <color indexed="64"/>
      </top>
      <bottom style="thin">
        <color indexed="64"/>
      </bottom>
      <diagonal/>
    </border>
    <border>
      <left style="mediumDashed">
        <color indexed="64"/>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mediumDashed">
        <color indexed="64"/>
      </left>
      <right style="thin">
        <color indexed="64"/>
      </right>
      <top style="thin">
        <color indexed="64"/>
      </top>
      <bottom style="mediumDashed">
        <color indexed="64"/>
      </bottom>
      <diagonal/>
    </border>
    <border>
      <left style="thin">
        <color indexed="64"/>
      </left>
      <right style="thin">
        <color indexed="64"/>
      </right>
      <top style="thin">
        <color indexed="64"/>
      </top>
      <bottom style="mediumDashed">
        <color indexed="64"/>
      </bottom>
      <diagonal/>
    </border>
    <border>
      <left style="thin">
        <color indexed="64"/>
      </left>
      <right style="mediumDashed">
        <color indexed="64"/>
      </right>
      <top style="thin">
        <color indexed="64"/>
      </top>
      <bottom style="mediumDashed">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ck">
        <color indexed="64"/>
      </left>
      <right style="thick">
        <color indexed="64"/>
      </right>
      <top/>
      <bottom style="thick">
        <color indexed="64"/>
      </bottom>
      <diagonal/>
    </border>
    <border>
      <left/>
      <right style="double">
        <color indexed="64"/>
      </right>
      <top/>
      <bottom style="thick">
        <color indexed="64"/>
      </bottom>
      <diagonal/>
    </border>
    <border>
      <left style="double">
        <color indexed="64"/>
      </left>
      <right style="double">
        <color indexed="64"/>
      </right>
      <top/>
      <bottom style="thick">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right/>
      <top/>
      <bottom style="thick">
        <color indexed="64"/>
      </bottom>
      <diagonal/>
    </border>
    <border>
      <left style="mediumDashed">
        <color indexed="64"/>
      </left>
      <right style="mediumDashed">
        <color indexed="64"/>
      </right>
      <top style="medium">
        <color indexed="64"/>
      </top>
      <bottom style="thin">
        <color indexed="64"/>
      </bottom>
      <diagonal/>
    </border>
    <border>
      <left style="mediumDashed">
        <color indexed="64"/>
      </left>
      <right style="mediumDashed">
        <color indexed="64"/>
      </right>
      <top style="thin">
        <color indexed="64"/>
      </top>
      <bottom style="medium">
        <color indexed="64"/>
      </bottom>
      <diagonal/>
    </border>
    <border>
      <left style="mediumDashed">
        <color indexed="64"/>
      </left>
      <right style="mediumDashed">
        <color indexed="64"/>
      </right>
      <top/>
      <bottom/>
      <diagonal/>
    </border>
    <border>
      <left style="mediumDashed">
        <color indexed="64"/>
      </left>
      <right style="mediumDashed">
        <color indexed="64"/>
      </right>
      <top style="thin">
        <color indexed="64"/>
      </top>
      <bottom style="thin">
        <color indexed="64"/>
      </bottom>
      <diagonal/>
    </border>
    <border>
      <left style="mediumDashed">
        <color indexed="64"/>
      </left>
      <right style="mediumDashed">
        <color indexed="64"/>
      </right>
      <top/>
      <bottom style="thick">
        <color indexed="64"/>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s>
  <cellStyleXfs count="1">
    <xf numFmtId="0" fontId="0" fillId="0" borderId="0"/>
  </cellStyleXfs>
  <cellXfs count="255">
    <xf numFmtId="0" fontId="0" fillId="0" borderId="0" xfId="0"/>
    <xf numFmtId="0" fontId="0" fillId="5" borderId="15" xfId="0" applyFill="1" applyBorder="1" applyAlignment="1" applyProtection="1">
      <alignment horizontal="center"/>
      <protection locked="0"/>
    </xf>
    <xf numFmtId="0" fontId="0" fillId="10" borderId="15" xfId="0" applyFill="1" applyBorder="1" applyAlignment="1" applyProtection="1">
      <alignment horizontal="center"/>
      <protection locked="0"/>
    </xf>
    <xf numFmtId="0" fontId="0" fillId="10" borderId="21" xfId="0" applyFill="1" applyBorder="1" applyAlignment="1" applyProtection="1">
      <alignment horizontal="center"/>
      <protection locked="0"/>
    </xf>
    <xf numFmtId="0" fontId="0" fillId="0" borderId="0" xfId="0" applyBorder="1" applyProtection="1"/>
    <xf numFmtId="0" fontId="0" fillId="0" borderId="0" xfId="0" applyFont="1" applyBorder="1" applyProtection="1"/>
    <xf numFmtId="0" fontId="2" fillId="2" borderId="1" xfId="0" applyFont="1" applyFill="1" applyBorder="1" applyProtection="1"/>
    <xf numFmtId="0" fontId="4" fillId="2" borderId="3" xfId="0" applyFont="1" applyFill="1" applyBorder="1" applyAlignment="1" applyProtection="1">
      <alignment horizontal="center"/>
    </xf>
    <xf numFmtId="0" fontId="4" fillId="2" borderId="4" xfId="0" applyFont="1" applyFill="1" applyBorder="1" applyAlignment="1" applyProtection="1">
      <alignment horizontal="center"/>
    </xf>
    <xf numFmtId="0" fontId="0" fillId="0" borderId="0" xfId="0" applyProtection="1"/>
    <xf numFmtId="0" fontId="3" fillId="2" borderId="5" xfId="0" applyFont="1" applyFill="1" applyBorder="1" applyProtection="1"/>
    <xf numFmtId="0" fontId="4" fillId="2" borderId="7" xfId="0" applyFont="1" applyFill="1" applyBorder="1" applyAlignment="1" applyProtection="1">
      <alignment horizontal="center"/>
    </xf>
    <xf numFmtId="0" fontId="4" fillId="2" borderId="8" xfId="0" applyFont="1" applyFill="1" applyBorder="1" applyAlignment="1" applyProtection="1">
      <alignment horizontal="center"/>
    </xf>
    <xf numFmtId="0" fontId="3" fillId="0" borderId="10" xfId="0" applyFont="1" applyBorder="1" applyAlignment="1" applyProtection="1">
      <alignment horizontal="center"/>
    </xf>
    <xf numFmtId="0" fontId="5" fillId="0" borderId="11" xfId="0" applyFont="1" applyBorder="1" applyProtection="1"/>
    <xf numFmtId="0" fontId="5" fillId="0" borderId="12" xfId="0" applyFont="1" applyBorder="1" applyProtection="1"/>
    <xf numFmtId="0" fontId="6" fillId="0" borderId="0" xfId="0" applyFont="1" applyProtection="1"/>
    <xf numFmtId="0" fontId="0" fillId="0" borderId="0" xfId="0" applyFont="1" applyProtection="1"/>
    <xf numFmtId="0" fontId="7" fillId="4" borderId="13" xfId="0" applyFont="1" applyFill="1" applyBorder="1" applyProtection="1"/>
    <xf numFmtId="0" fontId="0" fillId="4" borderId="14" xfId="0" applyFill="1" applyBorder="1" applyProtection="1"/>
    <xf numFmtId="0" fontId="6" fillId="4" borderId="16" xfId="0" applyFont="1" applyFill="1" applyBorder="1" applyProtection="1"/>
    <xf numFmtId="0" fontId="6" fillId="4" borderId="17" xfId="0" applyFont="1" applyFill="1" applyBorder="1" applyProtection="1"/>
    <xf numFmtId="0" fontId="0" fillId="0" borderId="18" xfId="0" applyBorder="1" applyAlignment="1" applyProtection="1">
      <alignment horizontal="center" vertical="center"/>
    </xf>
    <xf numFmtId="0" fontId="6" fillId="0" borderId="0" xfId="0" applyFont="1" applyAlignment="1" applyProtection="1">
      <alignment horizontal="center" vertical="center" wrapText="1"/>
    </xf>
    <xf numFmtId="0" fontId="6" fillId="0" borderId="0" xfId="0" applyFont="1" applyAlignment="1" applyProtection="1">
      <alignment horizontal="center" vertical="center"/>
    </xf>
    <xf numFmtId="9" fontId="10" fillId="4" borderId="13" xfId="0" applyNumberFormat="1" applyFont="1" applyFill="1" applyBorder="1" applyAlignment="1" applyProtection="1">
      <alignment horizontal="center" vertical="center"/>
    </xf>
    <xf numFmtId="0" fontId="0" fillId="7" borderId="0" xfId="0" applyFill="1" applyAlignment="1" applyProtection="1">
      <alignment horizontal="center" vertical="center"/>
    </xf>
    <xf numFmtId="9" fontId="10" fillId="7" borderId="13" xfId="0" applyNumberFormat="1" applyFont="1" applyFill="1" applyBorder="1" applyAlignment="1" applyProtection="1">
      <alignment horizontal="center" vertical="center"/>
    </xf>
    <xf numFmtId="0" fontId="0" fillId="8" borderId="0" xfId="0" applyFill="1" applyAlignment="1" applyProtection="1">
      <alignment horizontal="center" vertical="center"/>
    </xf>
    <xf numFmtId="9" fontId="10" fillId="8" borderId="13" xfId="0" applyNumberFormat="1" applyFont="1" applyFill="1" applyBorder="1" applyAlignment="1" applyProtection="1">
      <alignment horizontal="center" vertical="center"/>
    </xf>
    <xf numFmtId="0" fontId="1" fillId="0" borderId="0" xfId="0" applyFont="1" applyFill="1" applyBorder="1" applyAlignment="1" applyProtection="1">
      <alignment horizontal="right" vertical="center"/>
    </xf>
    <xf numFmtId="9" fontId="0" fillId="0" borderId="0" xfId="0" applyNumberFormat="1" applyFont="1" applyFill="1" applyBorder="1" applyAlignment="1" applyProtection="1">
      <alignment horizontal="center" vertical="center"/>
    </xf>
    <xf numFmtId="0" fontId="0" fillId="0" borderId="22" xfId="0" applyFill="1" applyBorder="1" applyAlignment="1" applyProtection="1">
      <alignment horizontal="center" vertical="center"/>
    </xf>
    <xf numFmtId="0" fontId="6" fillId="0" borderId="22"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11" fillId="9" borderId="23" xfId="0" applyFont="1" applyFill="1" applyBorder="1" applyProtection="1"/>
    <xf numFmtId="0" fontId="3" fillId="9" borderId="23" xfId="0" applyFont="1" applyFill="1" applyBorder="1" applyProtection="1"/>
    <xf numFmtId="0" fontId="3" fillId="9" borderId="23" xfId="0" applyFont="1" applyFill="1" applyBorder="1" applyAlignment="1" applyProtection="1">
      <alignment horizontal="center" vertical="center"/>
    </xf>
    <xf numFmtId="9" fontId="8" fillId="9" borderId="23" xfId="0" applyNumberFormat="1" applyFont="1" applyFill="1" applyBorder="1" applyAlignment="1" applyProtection="1">
      <alignment horizontal="center" vertical="center" wrapText="1"/>
    </xf>
    <xf numFmtId="0" fontId="9" fillId="9" borderId="13" xfId="0" applyFont="1" applyFill="1" applyBorder="1" applyAlignment="1" applyProtection="1">
      <alignment horizontal="right" vertical="center"/>
    </xf>
    <xf numFmtId="9" fontId="12" fillId="9" borderId="13" xfId="0" applyNumberFormat="1" applyFont="1" applyFill="1" applyBorder="1" applyAlignment="1" applyProtection="1">
      <alignment vertical="center" wrapText="1"/>
    </xf>
    <xf numFmtId="0" fontId="6" fillId="0" borderId="25"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9" fillId="0" borderId="13" xfId="0" applyFont="1" applyFill="1" applyBorder="1" applyAlignment="1" applyProtection="1">
      <alignment horizontal="right" vertical="center"/>
    </xf>
    <xf numFmtId="9" fontId="12" fillId="0" borderId="13" xfId="0" applyNumberFormat="1" applyFont="1" applyFill="1" applyBorder="1" applyAlignment="1" applyProtection="1">
      <alignment vertical="center" wrapText="1"/>
    </xf>
    <xf numFmtId="9" fontId="8" fillId="9" borderId="25" xfId="0" applyNumberFormat="1" applyFont="1" applyFill="1" applyBorder="1" applyAlignment="1" applyProtection="1">
      <alignment horizontal="center" vertical="center" wrapText="1"/>
    </xf>
    <xf numFmtId="9" fontId="8" fillId="9" borderId="13" xfId="0" applyNumberFormat="1" applyFont="1" applyFill="1" applyBorder="1" applyAlignment="1" applyProtection="1">
      <alignment horizontal="center" vertical="center" wrapText="1"/>
    </xf>
    <xf numFmtId="10" fontId="12" fillId="9" borderId="13" xfId="0" applyNumberFormat="1" applyFont="1" applyFill="1" applyBorder="1" applyAlignment="1" applyProtection="1">
      <alignment vertical="center" wrapText="1"/>
    </xf>
    <xf numFmtId="0" fontId="0" fillId="0" borderId="0" xfId="0" applyAlignment="1" applyProtection="1">
      <alignment horizont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0" fillId="0" borderId="0" xfId="0" applyAlignment="1" applyProtection="1">
      <alignment wrapText="1"/>
    </xf>
    <xf numFmtId="0" fontId="0" fillId="0" borderId="15" xfId="0" applyFill="1" applyBorder="1" applyAlignment="1" applyProtection="1">
      <alignment horizontal="center"/>
      <protection locked="0"/>
    </xf>
    <xf numFmtId="0" fontId="14" fillId="6" borderId="13" xfId="0" applyFont="1" applyFill="1" applyBorder="1" applyAlignment="1" applyProtection="1">
      <alignment horizontal="right" vertical="center"/>
    </xf>
    <xf numFmtId="0" fontId="6" fillId="0" borderId="0" xfId="0" applyFont="1" applyBorder="1" applyProtection="1"/>
    <xf numFmtId="0" fontId="15" fillId="0" borderId="0" xfId="0" applyFont="1"/>
    <xf numFmtId="0" fontId="0" fillId="0" borderId="0" xfId="0" applyAlignment="1">
      <alignment wrapText="1"/>
    </xf>
    <xf numFmtId="0" fontId="16" fillId="0" borderId="0" xfId="0" applyFont="1" applyAlignment="1">
      <alignment wrapText="1"/>
    </xf>
    <xf numFmtId="0" fontId="16" fillId="0" borderId="0" xfId="0" applyFont="1"/>
    <xf numFmtId="0" fontId="0" fillId="12" borderId="13" xfId="0" applyFont="1" applyFill="1" applyBorder="1" applyAlignment="1">
      <alignment wrapText="1"/>
    </xf>
    <xf numFmtId="0" fontId="0" fillId="13" borderId="13" xfId="0" applyFont="1" applyFill="1" applyBorder="1" applyAlignment="1">
      <alignment wrapText="1"/>
    </xf>
    <xf numFmtId="0" fontId="15" fillId="13" borderId="13" xfId="0" applyFont="1" applyFill="1" applyBorder="1" applyAlignment="1">
      <alignment horizontal="center" vertical="center" wrapText="1"/>
    </xf>
    <xf numFmtId="0" fontId="0" fillId="14" borderId="13" xfId="0" applyFont="1" applyFill="1" applyBorder="1" applyAlignment="1">
      <alignment wrapText="1"/>
    </xf>
    <xf numFmtId="0" fontId="17" fillId="14" borderId="13" xfId="0" applyFont="1" applyFill="1" applyBorder="1" applyAlignment="1">
      <alignment horizontal="center" vertical="center" wrapText="1"/>
    </xf>
    <xf numFmtId="0" fontId="15" fillId="14" borderId="13" xfId="0" applyFont="1" applyFill="1" applyBorder="1" applyAlignment="1">
      <alignment horizontal="center" vertical="center" wrapText="1"/>
    </xf>
    <xf numFmtId="0" fontId="18" fillId="13" borderId="13" xfId="0" applyFont="1" applyFill="1" applyBorder="1" applyAlignment="1">
      <alignment horizontal="center" vertical="center" wrapText="1"/>
    </xf>
    <xf numFmtId="0" fontId="19" fillId="16" borderId="28" xfId="0" applyFont="1" applyFill="1" applyBorder="1" applyAlignment="1">
      <alignment horizontal="right" vertical="center" wrapText="1"/>
    </xf>
    <xf numFmtId="0" fontId="20" fillId="16" borderId="29" xfId="0" applyFont="1" applyFill="1" applyBorder="1" applyAlignment="1">
      <alignment horizontal="center" vertical="center" wrapText="1"/>
    </xf>
    <xf numFmtId="0" fontId="17" fillId="12" borderId="27" xfId="0" applyFont="1" applyFill="1" applyBorder="1" applyAlignment="1">
      <alignment horizontal="center" vertical="center" wrapText="1"/>
    </xf>
    <xf numFmtId="0" fontId="21" fillId="11" borderId="30" xfId="0" applyFont="1" applyFill="1" applyBorder="1" applyAlignment="1">
      <alignment horizontal="center" vertical="center" wrapText="1"/>
    </xf>
    <xf numFmtId="0" fontId="21" fillId="11" borderId="31" xfId="0" applyFont="1" applyFill="1" applyBorder="1" applyAlignment="1">
      <alignment horizontal="center" vertical="center" wrapText="1"/>
    </xf>
    <xf numFmtId="0" fontId="18" fillId="12" borderId="27" xfId="0" applyFont="1" applyFill="1" applyBorder="1" applyAlignment="1">
      <alignment horizontal="center" vertical="center" wrapText="1"/>
    </xf>
    <xf numFmtId="0" fontId="15" fillId="12" borderId="27" xfId="0" applyFont="1" applyFill="1" applyBorder="1" applyAlignment="1">
      <alignment horizontal="center" vertical="center" wrapText="1"/>
    </xf>
    <xf numFmtId="0" fontId="21" fillId="17" borderId="30" xfId="0" applyFont="1" applyFill="1" applyBorder="1" applyAlignment="1">
      <alignment horizontal="center" vertical="center" wrapText="1"/>
    </xf>
    <xf numFmtId="0" fontId="21" fillId="17" borderId="31" xfId="0" applyFont="1" applyFill="1" applyBorder="1" applyAlignment="1">
      <alignment horizontal="center" vertical="center" wrapText="1"/>
    </xf>
    <xf numFmtId="0" fontId="0" fillId="0" borderId="33" xfId="0" applyBorder="1" applyAlignment="1">
      <alignment wrapText="1"/>
    </xf>
    <xf numFmtId="0" fontId="19" fillId="0" borderId="32" xfId="0" applyFont="1" applyFill="1" applyBorder="1" applyAlignment="1">
      <alignment horizontal="right" vertical="center" wrapText="1"/>
    </xf>
    <xf numFmtId="0" fontId="16" fillId="17" borderId="13" xfId="0" applyFont="1" applyFill="1" applyBorder="1" applyAlignment="1">
      <alignment horizontal="right" vertical="center" wrapText="1"/>
    </xf>
    <xf numFmtId="0" fontId="15" fillId="17" borderId="13" xfId="0" applyFont="1" applyFill="1" applyBorder="1" applyAlignment="1">
      <alignment horizontal="center" vertical="center" wrapText="1"/>
    </xf>
    <xf numFmtId="0" fontId="16" fillId="0" borderId="27" xfId="0" applyFont="1" applyFill="1" applyBorder="1" applyAlignment="1">
      <alignment horizontal="right" vertical="center" wrapText="1"/>
    </xf>
    <xf numFmtId="0" fontId="17" fillId="0" borderId="27"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7" fillId="17" borderId="13" xfId="0" applyFont="1" applyFill="1" applyBorder="1" applyAlignment="1">
      <alignment horizontal="center" vertical="center" wrapText="1"/>
    </xf>
    <xf numFmtId="0" fontId="16" fillId="0" borderId="34" xfId="0" applyFont="1" applyFill="1" applyBorder="1" applyAlignment="1">
      <alignment horizontal="right" vertical="center" wrapText="1"/>
    </xf>
    <xf numFmtId="0" fontId="18" fillId="0" borderId="34"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22" fillId="12" borderId="27" xfId="0" applyFont="1" applyFill="1" applyBorder="1" applyAlignment="1">
      <alignment horizontal="right" vertical="center" wrapText="1"/>
    </xf>
    <xf numFmtId="0" fontId="22" fillId="14" borderId="13" xfId="0" applyFont="1" applyFill="1" applyBorder="1" applyAlignment="1">
      <alignment horizontal="right" vertical="center" wrapText="1"/>
    </xf>
    <xf numFmtId="0" fontId="22" fillId="13" borderId="13" xfId="0" applyFont="1" applyFill="1" applyBorder="1" applyAlignment="1">
      <alignment horizontal="right" vertical="center" wrapText="1"/>
    </xf>
    <xf numFmtId="0" fontId="23" fillId="15" borderId="13" xfId="0" applyFont="1" applyFill="1" applyBorder="1" applyAlignment="1">
      <alignment horizontal="right" vertical="center" wrapText="1"/>
    </xf>
    <xf numFmtId="0" fontId="12" fillId="9" borderId="13" xfId="0" applyFont="1" applyFill="1" applyBorder="1" applyAlignment="1">
      <alignment horizontal="center" vertical="center" wrapText="1"/>
    </xf>
    <xf numFmtId="0" fontId="25" fillId="9" borderId="13" xfId="0" applyFont="1" applyFill="1" applyBorder="1" applyAlignment="1">
      <alignment horizontal="right" vertical="center" wrapText="1"/>
    </xf>
    <xf numFmtId="0" fontId="26" fillId="9" borderId="13" xfId="0" applyFont="1" applyFill="1" applyBorder="1" applyAlignment="1">
      <alignment wrapText="1"/>
    </xf>
    <xf numFmtId="0" fontId="26" fillId="9" borderId="13" xfId="0" applyFont="1" applyFill="1" applyBorder="1" applyAlignment="1">
      <alignment horizontal="center" vertical="center" wrapText="1"/>
    </xf>
    <xf numFmtId="0" fontId="27" fillId="15" borderId="13" xfId="0" applyFont="1" applyFill="1" applyBorder="1" applyAlignment="1">
      <alignment wrapText="1"/>
    </xf>
    <xf numFmtId="0" fontId="27" fillId="15" borderId="13" xfId="0" applyFont="1" applyFill="1" applyBorder="1" applyAlignment="1">
      <alignment horizontal="center" vertical="center" wrapText="1"/>
    </xf>
    <xf numFmtId="0" fontId="28" fillId="9" borderId="13" xfId="0" applyFont="1" applyFill="1" applyBorder="1" applyAlignment="1">
      <alignment vertical="center" wrapText="1"/>
    </xf>
    <xf numFmtId="0" fontId="27" fillId="9" borderId="13" xfId="0" applyFont="1" applyFill="1" applyBorder="1" applyAlignment="1">
      <alignment wrapText="1"/>
    </xf>
    <xf numFmtId="0" fontId="24" fillId="0" borderId="38" xfId="0" applyFont="1" applyFill="1" applyBorder="1" applyAlignment="1">
      <alignment horizontal="right" vertical="center" wrapText="1"/>
    </xf>
    <xf numFmtId="0" fontId="24" fillId="0" borderId="40" xfId="0" applyFont="1" applyFill="1" applyBorder="1" applyAlignment="1">
      <alignment horizontal="right" vertical="center" wrapText="1"/>
    </xf>
    <xf numFmtId="0" fontId="12" fillId="18" borderId="35" xfId="0" applyFont="1" applyFill="1" applyBorder="1" applyAlignment="1">
      <alignment horizontal="right" vertical="center" wrapText="1"/>
    </xf>
    <xf numFmtId="0" fontId="12" fillId="18" borderId="36" xfId="0" applyFont="1" applyFill="1" applyBorder="1" applyAlignment="1">
      <alignment horizontal="center" vertical="center" wrapText="1"/>
    </xf>
    <xf numFmtId="0" fontId="12" fillId="18" borderId="37" xfId="0" applyFont="1" applyFill="1" applyBorder="1" applyAlignment="1">
      <alignment horizontal="center" vertical="center" wrapText="1"/>
    </xf>
    <xf numFmtId="0" fontId="15" fillId="18" borderId="38" xfId="0" applyFont="1" applyFill="1" applyBorder="1" applyAlignment="1">
      <alignment vertical="center" wrapText="1"/>
    </xf>
    <xf numFmtId="0" fontId="12" fillId="18" borderId="13" xfId="0" applyFont="1" applyFill="1" applyBorder="1" applyAlignment="1">
      <alignment horizontal="center" vertical="center" wrapText="1"/>
    </xf>
    <xf numFmtId="0" fontId="12" fillId="18" borderId="3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0" fillId="0" borderId="0" xfId="0" applyAlignment="1">
      <alignment horizontal="center" vertical="center" wrapText="1"/>
    </xf>
    <xf numFmtId="0" fontId="0" fillId="12" borderId="27" xfId="0" applyFill="1" applyBorder="1" applyAlignment="1">
      <alignment horizontal="center" vertical="center" wrapText="1"/>
    </xf>
    <xf numFmtId="0" fontId="0" fillId="14" borderId="13" xfId="0" applyFill="1" applyBorder="1" applyAlignment="1">
      <alignment horizontal="center" vertical="center" wrapText="1"/>
    </xf>
    <xf numFmtId="0" fontId="0" fillId="13" borderId="13" xfId="0" applyFill="1" applyBorder="1" applyAlignment="1">
      <alignment horizontal="center" vertical="center" wrapText="1"/>
    </xf>
    <xf numFmtId="0" fontId="27" fillId="9" borderId="13" xfId="0" applyFont="1" applyFill="1" applyBorder="1" applyAlignment="1">
      <alignment horizontal="center" vertical="center" wrapText="1"/>
    </xf>
    <xf numFmtId="0" fontId="0" fillId="0" borderId="0" xfId="0" applyAlignment="1">
      <alignment horizontal="center" vertical="center"/>
    </xf>
    <xf numFmtId="0" fontId="0" fillId="0" borderId="18" xfId="0" applyFill="1" applyBorder="1" applyAlignment="1" applyProtection="1">
      <alignment horizontal="center" vertical="center"/>
    </xf>
    <xf numFmtId="0" fontId="9" fillId="4" borderId="13" xfId="0" applyFont="1" applyFill="1" applyBorder="1" applyAlignment="1" applyProtection="1">
      <alignment horizontal="right" vertical="center" wrapText="1"/>
    </xf>
    <xf numFmtId="0" fontId="9" fillId="7" borderId="13" xfId="0" applyFont="1" applyFill="1" applyBorder="1" applyAlignment="1" applyProtection="1">
      <alignment horizontal="right" vertical="center" wrapText="1"/>
    </xf>
    <xf numFmtId="0" fontId="8" fillId="8" borderId="0" xfId="0" applyFont="1" applyFill="1" applyAlignment="1" applyProtection="1">
      <alignment wrapText="1"/>
    </xf>
    <xf numFmtId="0" fontId="9" fillId="8" borderId="13" xfId="0" applyFont="1" applyFill="1" applyBorder="1" applyAlignment="1" applyProtection="1">
      <alignment horizontal="right" vertical="center" wrapText="1"/>
    </xf>
    <xf numFmtId="0" fontId="14" fillId="0" borderId="0" xfId="0" applyFont="1" applyFill="1" applyBorder="1" applyAlignment="1" applyProtection="1">
      <alignment horizontal="right" vertical="center"/>
    </xf>
    <xf numFmtId="0" fontId="29" fillId="0" borderId="16" xfId="0" applyFont="1" applyBorder="1" applyAlignment="1" applyProtection="1">
      <alignment horizontal="center" vertical="center" wrapText="1"/>
    </xf>
    <xf numFmtId="0" fontId="29" fillId="6" borderId="17" xfId="0" applyFont="1" applyFill="1" applyBorder="1" applyAlignment="1" applyProtection="1">
      <alignment horizontal="center" vertical="center" wrapText="1"/>
    </xf>
    <xf numFmtId="0" fontId="29" fillId="0" borderId="17" xfId="0" applyFont="1" applyFill="1" applyBorder="1" applyAlignment="1" applyProtection="1">
      <alignment horizontal="center" vertical="center" wrapText="1"/>
    </xf>
    <xf numFmtId="0" fontId="29" fillId="0" borderId="17" xfId="0" applyFont="1" applyBorder="1" applyAlignment="1" applyProtection="1">
      <alignment horizontal="center" vertical="center" wrapText="1"/>
    </xf>
    <xf numFmtId="0" fontId="29" fillId="7" borderId="11" xfId="0" applyFont="1" applyFill="1" applyBorder="1" applyAlignment="1" applyProtection="1">
      <alignment horizontal="center" vertical="center" wrapText="1"/>
    </xf>
    <xf numFmtId="0" fontId="29" fillId="7" borderId="12" xfId="0" applyFont="1" applyFill="1" applyBorder="1" applyAlignment="1" applyProtection="1">
      <alignment horizontal="center" vertical="center" wrapText="1"/>
    </xf>
    <xf numFmtId="0" fontId="29" fillId="0" borderId="20" xfId="0" applyFont="1" applyBorder="1" applyAlignment="1" applyProtection="1">
      <alignment horizontal="center" vertical="center" wrapText="1"/>
    </xf>
    <xf numFmtId="0" fontId="29" fillId="17" borderId="16"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17" borderId="17" xfId="0" applyFont="1" applyFill="1" applyBorder="1" applyAlignment="1" applyProtection="1">
      <alignment horizontal="center" vertical="center" wrapText="1"/>
    </xf>
    <xf numFmtId="0" fontId="29" fillId="8" borderId="11" xfId="0" applyFont="1" applyFill="1" applyBorder="1" applyAlignment="1" applyProtection="1">
      <alignment horizontal="center" vertical="center" wrapText="1"/>
    </xf>
    <xf numFmtId="0" fontId="29" fillId="8" borderId="12" xfId="0" applyFont="1" applyFill="1" applyBorder="1" applyAlignment="1" applyProtection="1">
      <alignment horizontal="center" vertical="center" wrapText="1"/>
    </xf>
    <xf numFmtId="0" fontId="29" fillId="0" borderId="46" xfId="0" applyFont="1" applyFill="1" applyBorder="1" applyAlignment="1" applyProtection="1">
      <alignment horizontal="center" vertical="center" wrapText="1"/>
    </xf>
    <xf numFmtId="0" fontId="29" fillId="17" borderId="47" xfId="0" applyFont="1" applyFill="1" applyBorder="1" applyAlignment="1" applyProtection="1">
      <alignment horizontal="center" vertical="center" wrapText="1"/>
    </xf>
    <xf numFmtId="0" fontId="29" fillId="0" borderId="47" xfId="0" applyFont="1" applyFill="1" applyBorder="1" applyAlignment="1" applyProtection="1">
      <alignment horizontal="center" vertical="center" wrapText="1"/>
    </xf>
    <xf numFmtId="0" fontId="33" fillId="8" borderId="43" xfId="0" applyFont="1" applyFill="1" applyBorder="1" applyAlignment="1" applyProtection="1">
      <alignment horizontal="right" vertical="center" wrapText="1"/>
    </xf>
    <xf numFmtId="9" fontId="31" fillId="8" borderId="43" xfId="0" applyNumberFormat="1" applyFont="1" applyFill="1" applyBorder="1" applyAlignment="1" applyProtection="1">
      <alignment horizontal="center" vertical="center"/>
    </xf>
    <xf numFmtId="0" fontId="34" fillId="0" borderId="44" xfId="0" applyFont="1" applyFill="1" applyBorder="1" applyAlignment="1" applyProtection="1">
      <alignment horizontal="center" vertical="center"/>
    </xf>
    <xf numFmtId="0" fontId="34" fillId="5" borderId="45" xfId="0" applyFont="1" applyFill="1" applyBorder="1" applyAlignment="1" applyProtection="1">
      <alignment horizontal="center"/>
      <protection locked="0"/>
    </xf>
    <xf numFmtId="0" fontId="6" fillId="19" borderId="16" xfId="0" applyFont="1" applyFill="1" applyBorder="1" applyProtection="1"/>
    <xf numFmtId="0" fontId="6" fillId="19" borderId="17" xfId="0" applyFont="1" applyFill="1" applyBorder="1" applyProtection="1"/>
    <xf numFmtId="0" fontId="6" fillId="19" borderId="50" xfId="0" applyFont="1" applyFill="1" applyBorder="1" applyProtection="1"/>
    <xf numFmtId="0" fontId="6" fillId="19" borderId="56" xfId="0" applyFont="1" applyFill="1" applyBorder="1" applyProtection="1"/>
    <xf numFmtId="0" fontId="13" fillId="19" borderId="13" xfId="0" applyFont="1" applyFill="1" applyBorder="1" applyProtection="1"/>
    <xf numFmtId="0" fontId="14" fillId="19" borderId="13" xfId="0" applyFont="1" applyFill="1" applyBorder="1" applyAlignment="1" applyProtection="1">
      <alignment horizontal="right" vertical="center"/>
    </xf>
    <xf numFmtId="0" fontId="14" fillId="19" borderId="13" xfId="0" applyFont="1" applyFill="1" applyBorder="1" applyAlignment="1" applyProtection="1">
      <alignment horizontal="right" vertical="center" wrapText="1"/>
    </xf>
    <xf numFmtId="0" fontId="35" fillId="19" borderId="13" xfId="0" applyFont="1" applyFill="1" applyBorder="1" applyAlignment="1" applyProtection="1">
      <alignment horizontal="right" vertical="center" wrapText="1"/>
    </xf>
    <xf numFmtId="0" fontId="35" fillId="19" borderId="43" xfId="0" applyFont="1" applyFill="1" applyBorder="1" applyAlignment="1" applyProtection="1">
      <alignment horizontal="right" vertical="center" wrapText="1"/>
    </xf>
    <xf numFmtId="0" fontId="36" fillId="0" borderId="0" xfId="0" applyFont="1" applyBorder="1" applyProtection="1"/>
    <xf numFmtId="0" fontId="36" fillId="0" borderId="0" xfId="0" applyFont="1" applyProtection="1"/>
    <xf numFmtId="164" fontId="37" fillId="19" borderId="13" xfId="0" applyNumberFormat="1" applyFont="1" applyFill="1" applyBorder="1" applyAlignment="1" applyProtection="1">
      <alignment horizontal="center" vertical="center"/>
    </xf>
    <xf numFmtId="164" fontId="36" fillId="19" borderId="13" xfId="0" applyNumberFormat="1" applyFont="1" applyFill="1" applyBorder="1" applyAlignment="1" applyProtection="1">
      <alignment horizontal="center" vertical="center"/>
    </xf>
    <xf numFmtId="9" fontId="36" fillId="19" borderId="13" xfId="0" applyNumberFormat="1" applyFont="1" applyFill="1" applyBorder="1" applyAlignment="1" applyProtection="1">
      <alignment horizontal="center" vertical="center"/>
    </xf>
    <xf numFmtId="9" fontId="38" fillId="19" borderId="43" xfId="0" applyNumberFormat="1" applyFont="1" applyFill="1" applyBorder="1" applyAlignment="1" applyProtection="1">
      <alignment horizontal="center" vertical="center"/>
    </xf>
    <xf numFmtId="9" fontId="36" fillId="0" borderId="0" xfId="0" applyNumberFormat="1" applyFont="1" applyFill="1" applyBorder="1" applyAlignment="1" applyProtection="1">
      <alignment horizontal="center" vertical="center"/>
    </xf>
    <xf numFmtId="0" fontId="39" fillId="6" borderId="23" xfId="0" applyFont="1" applyFill="1" applyBorder="1" applyProtection="1"/>
    <xf numFmtId="0" fontId="30" fillId="19" borderId="2" xfId="0" applyFont="1" applyFill="1" applyBorder="1" applyAlignment="1" applyProtection="1">
      <alignment horizontal="center"/>
    </xf>
    <xf numFmtId="0" fontId="30" fillId="19" borderId="6" xfId="0" applyFont="1" applyFill="1" applyBorder="1" applyAlignment="1" applyProtection="1">
      <alignment horizontal="center"/>
    </xf>
    <xf numFmtId="0" fontId="36" fillId="0" borderId="22"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wrapText="1"/>
    </xf>
    <xf numFmtId="9" fontId="37" fillId="6" borderId="23" xfId="0" applyNumberFormat="1" applyFont="1" applyFill="1" applyBorder="1" applyAlignment="1" applyProtection="1">
      <alignment horizontal="center" vertical="center" wrapText="1"/>
    </xf>
    <xf numFmtId="0" fontId="36" fillId="0" borderId="25" xfId="0" applyFont="1" applyBorder="1" applyAlignment="1" applyProtection="1">
      <alignment horizontal="center" vertical="center" wrapText="1"/>
    </xf>
    <xf numFmtId="0" fontId="36" fillId="0" borderId="13" xfId="0" applyFont="1" applyBorder="1" applyAlignment="1" applyProtection="1">
      <alignment horizontal="center" vertical="center" wrapText="1"/>
    </xf>
    <xf numFmtId="9" fontId="37" fillId="6" borderId="25" xfId="0" applyNumberFormat="1" applyFont="1" applyFill="1" applyBorder="1" applyAlignment="1" applyProtection="1">
      <alignment horizontal="center" vertical="center" wrapText="1"/>
    </xf>
    <xf numFmtId="9" fontId="37" fillId="6" borderId="13" xfId="0" applyNumberFormat="1" applyFont="1" applyFill="1" applyBorder="1" applyAlignment="1" applyProtection="1">
      <alignment horizontal="center" vertical="center" wrapText="1"/>
    </xf>
    <xf numFmtId="0" fontId="37" fillId="19" borderId="1" xfId="0" applyFont="1" applyFill="1" applyBorder="1" applyProtection="1"/>
    <xf numFmtId="0" fontId="39" fillId="19" borderId="5" xfId="0" applyFont="1" applyFill="1" applyBorder="1" applyProtection="1"/>
    <xf numFmtId="0" fontId="41" fillId="0" borderId="16" xfId="0" applyFont="1" applyFill="1" applyBorder="1" applyAlignment="1" applyProtection="1">
      <alignment horizontal="center" vertical="center" wrapText="1"/>
    </xf>
    <xf numFmtId="0" fontId="41" fillId="0" borderId="17" xfId="0" applyFont="1" applyBorder="1" applyAlignment="1" applyProtection="1">
      <alignment horizontal="center" vertical="center" wrapText="1"/>
    </xf>
    <xf numFmtId="0" fontId="41" fillId="0" borderId="16" xfId="0" applyFont="1" applyBorder="1" applyAlignment="1" applyProtection="1">
      <alignment horizontal="center" vertical="center" wrapText="1"/>
    </xf>
    <xf numFmtId="0" fontId="41" fillId="19" borderId="11" xfId="0" applyFont="1" applyFill="1" applyBorder="1" applyAlignment="1" applyProtection="1">
      <alignment horizontal="center" vertical="center" wrapText="1"/>
    </xf>
    <xf numFmtId="0" fontId="41" fillId="19" borderId="12"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wrapText="1"/>
    </xf>
    <xf numFmtId="0" fontId="41" fillId="0" borderId="46" xfId="0" applyFont="1" applyFill="1" applyBorder="1" applyAlignment="1" applyProtection="1">
      <alignment horizontal="center" vertical="center" wrapText="1"/>
    </xf>
    <xf numFmtId="0" fontId="41" fillId="0" borderId="47"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3" xfId="0" applyFont="1" applyBorder="1" applyAlignment="1" applyProtection="1">
      <alignment horizontal="center" vertical="center" wrapText="1"/>
    </xf>
    <xf numFmtId="9" fontId="43" fillId="6" borderId="13" xfId="0" applyNumberFormat="1" applyFont="1" applyFill="1" applyBorder="1" applyAlignment="1" applyProtection="1">
      <alignment horizontal="center" vertical="center" wrapText="1"/>
    </xf>
    <xf numFmtId="0" fontId="32" fillId="19" borderId="48" xfId="0" applyFont="1" applyFill="1" applyBorder="1" applyAlignment="1" applyProtection="1">
      <alignment horizontal="center"/>
    </xf>
    <xf numFmtId="0" fontId="32" fillId="19" borderId="53" xfId="0" applyFont="1" applyFill="1" applyBorder="1" applyAlignment="1" applyProtection="1">
      <alignment horizontal="center"/>
    </xf>
    <xf numFmtId="0" fontId="32" fillId="19" borderId="3" xfId="0" applyFont="1" applyFill="1" applyBorder="1" applyAlignment="1" applyProtection="1">
      <alignment horizontal="center"/>
    </xf>
    <xf numFmtId="0" fontId="32" fillId="19" borderId="4" xfId="0" applyFont="1" applyFill="1" applyBorder="1" applyAlignment="1" applyProtection="1">
      <alignment horizontal="center"/>
    </xf>
    <xf numFmtId="9" fontId="44" fillId="6" borderId="13" xfId="0" applyNumberFormat="1" applyFont="1" applyFill="1" applyBorder="1" applyAlignment="1" applyProtection="1">
      <alignment vertical="center" wrapText="1"/>
    </xf>
    <xf numFmtId="9" fontId="44" fillId="0" borderId="13" xfId="0" applyNumberFormat="1" applyFont="1" applyFill="1" applyBorder="1" applyAlignment="1" applyProtection="1">
      <alignment vertical="center" wrapText="1"/>
    </xf>
    <xf numFmtId="10" fontId="44" fillId="6" borderId="13" xfId="0" applyNumberFormat="1" applyFont="1" applyFill="1" applyBorder="1" applyAlignment="1" applyProtection="1">
      <alignment vertical="center" wrapText="1"/>
    </xf>
    <xf numFmtId="0" fontId="40" fillId="6" borderId="13" xfId="0" applyFont="1" applyFill="1" applyBorder="1" applyAlignment="1" applyProtection="1">
      <alignment horizontal="right" vertical="center"/>
    </xf>
    <xf numFmtId="0" fontId="40" fillId="0" borderId="13" xfId="0" applyFont="1" applyFill="1" applyBorder="1" applyAlignment="1" applyProtection="1">
      <alignment horizontal="right" vertical="center"/>
    </xf>
    <xf numFmtId="0" fontId="37" fillId="6" borderId="23" xfId="0" applyFont="1" applyFill="1" applyBorder="1" applyProtection="1"/>
    <xf numFmtId="0" fontId="45" fillId="0" borderId="50" xfId="0" applyFont="1" applyBorder="1" applyAlignment="1" applyProtection="1">
      <alignment horizontal="center" vertical="center" wrapText="1"/>
    </xf>
    <xf numFmtId="0" fontId="45" fillId="0" borderId="56" xfId="0" applyFont="1" applyFill="1" applyBorder="1" applyAlignment="1" applyProtection="1">
      <alignment horizontal="center" vertical="center" wrapText="1"/>
    </xf>
    <xf numFmtId="0" fontId="45" fillId="6" borderId="0" xfId="0" applyFont="1" applyFill="1" applyBorder="1" applyAlignment="1" applyProtection="1">
      <alignment horizontal="center" vertical="center" wrapText="1"/>
    </xf>
    <xf numFmtId="0" fontId="45" fillId="0" borderId="51" xfId="0" applyFont="1" applyBorder="1" applyAlignment="1" applyProtection="1">
      <alignment horizontal="center" vertical="center" wrapText="1"/>
    </xf>
    <xf numFmtId="0" fontId="45" fillId="19" borderId="0" xfId="0" applyFont="1" applyFill="1" applyBorder="1" applyAlignment="1" applyProtection="1">
      <alignment horizontal="center" vertical="center" wrapText="1"/>
    </xf>
    <xf numFmtId="0" fontId="45" fillId="19" borderId="55" xfId="0" applyFont="1" applyFill="1" applyBorder="1" applyAlignment="1" applyProtection="1">
      <alignment horizontal="center" vertical="center" wrapText="1"/>
    </xf>
    <xf numFmtId="0" fontId="45" fillId="0" borderId="50" xfId="0" applyFont="1" applyFill="1" applyBorder="1" applyAlignment="1" applyProtection="1">
      <alignment horizontal="center" vertical="center" wrapText="1"/>
    </xf>
    <xf numFmtId="0" fontId="45" fillId="0" borderId="52" xfId="0" applyFont="1" applyFill="1" applyBorder="1" applyAlignment="1" applyProtection="1">
      <alignment horizontal="center" vertical="center" wrapText="1"/>
    </xf>
    <xf numFmtId="0" fontId="46" fillId="19" borderId="49" xfId="0" applyFont="1" applyFill="1" applyBorder="1" applyAlignment="1" applyProtection="1">
      <alignment horizontal="center"/>
    </xf>
    <xf numFmtId="0" fontId="46" fillId="19" borderId="54" xfId="0" applyFont="1" applyFill="1" applyBorder="1" applyAlignment="1" applyProtection="1">
      <alignment horizontal="center"/>
    </xf>
    <xf numFmtId="0" fontId="46" fillId="19" borderId="7" xfId="0" applyFont="1" applyFill="1" applyBorder="1" applyAlignment="1" applyProtection="1">
      <alignment horizontal="center"/>
    </xf>
    <xf numFmtId="0" fontId="46" fillId="19" borderId="8" xfId="0" applyFont="1" applyFill="1" applyBorder="1" applyAlignment="1" applyProtection="1">
      <alignment horizontal="center"/>
    </xf>
    <xf numFmtId="0" fontId="30" fillId="0" borderId="0" xfId="0" applyFont="1" applyBorder="1" applyAlignment="1" applyProtection="1">
      <alignment horizontal="center"/>
    </xf>
    <xf numFmtId="0" fontId="30" fillId="0" borderId="55" xfId="0" applyFont="1" applyBorder="1" applyAlignment="1" applyProtection="1">
      <alignment horizontal="center"/>
    </xf>
    <xf numFmtId="0" fontId="30" fillId="0" borderId="11" xfId="0" applyFont="1" applyBorder="1" applyAlignment="1" applyProtection="1">
      <alignment horizontal="center"/>
    </xf>
    <xf numFmtId="0" fontId="30" fillId="0" borderId="12" xfId="0" applyFont="1" applyBorder="1" applyAlignment="1" applyProtection="1">
      <alignment horizontal="center"/>
    </xf>
    <xf numFmtId="0" fontId="6" fillId="0" borderId="0" xfId="0" applyFont="1" applyAlignment="1" applyProtection="1">
      <alignment horizontal="center"/>
    </xf>
    <xf numFmtId="0" fontId="24" fillId="0" borderId="0" xfId="0" applyFont="1" applyBorder="1" applyAlignment="1" applyProtection="1">
      <alignment horizontal="right"/>
    </xf>
    <xf numFmtId="0" fontId="1" fillId="0" borderId="0" xfId="0" applyFont="1" applyBorder="1" applyAlignment="1" applyProtection="1">
      <alignment horizontal="center"/>
    </xf>
    <xf numFmtId="0" fontId="0" fillId="7" borderId="19" xfId="0" applyFill="1" applyBorder="1" applyAlignment="1" applyProtection="1">
      <alignment horizontal="center"/>
      <protection locked="0"/>
    </xf>
    <xf numFmtId="0" fontId="0" fillId="8" borderId="19" xfId="0" applyFill="1" applyBorder="1" applyAlignment="1" applyProtection="1">
      <alignment horizontal="center"/>
      <protection locked="0"/>
    </xf>
    <xf numFmtId="0" fontId="0" fillId="0" borderId="22" xfId="0" applyFill="1" applyBorder="1" applyAlignment="1" applyProtection="1">
      <alignment horizontal="center"/>
      <protection locked="0"/>
    </xf>
    <xf numFmtId="0" fontId="3" fillId="9" borderId="24" xfId="0" applyFont="1" applyFill="1" applyBorder="1" applyAlignment="1" applyProtection="1">
      <alignment horizontal="center"/>
      <protection locked="0"/>
    </xf>
    <xf numFmtId="0" fontId="0" fillId="0" borderId="26" xfId="0" applyBorder="1" applyAlignment="1" applyProtection="1">
      <alignment horizontal="center"/>
      <protection locked="0"/>
    </xf>
    <xf numFmtId="0" fontId="0" fillId="0" borderId="0" xfId="0"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6" xfId="0" applyFont="1" applyFill="1" applyBorder="1" applyAlignment="1" applyProtection="1">
      <alignment horizontal="center"/>
      <protection locked="0"/>
    </xf>
    <xf numFmtId="0" fontId="3" fillId="0" borderId="10" xfId="0" applyFont="1" applyBorder="1" applyAlignment="1" applyProtection="1">
      <alignment horizontal="center"/>
      <protection locked="0"/>
    </xf>
    <xf numFmtId="0" fontId="0" fillId="4" borderId="15" xfId="0" applyFill="1" applyBorder="1" applyAlignment="1" applyProtection="1">
      <alignment horizontal="center"/>
      <protection locked="0"/>
    </xf>
    <xf numFmtId="9" fontId="6" fillId="19" borderId="13" xfId="0" applyNumberFormat="1" applyFont="1" applyFill="1" applyBorder="1" applyAlignment="1" applyProtection="1">
      <alignment horizontal="center" vertical="center"/>
    </xf>
    <xf numFmtId="0" fontId="0" fillId="0" borderId="18" xfId="0" applyFont="1" applyBorder="1" applyAlignment="1" applyProtection="1">
      <alignment horizontal="center" vertical="center"/>
    </xf>
    <xf numFmtId="0" fontId="0" fillId="0" borderId="18" xfId="0" applyFont="1" applyFill="1" applyBorder="1" applyAlignment="1" applyProtection="1">
      <alignment horizontal="center" vertical="center"/>
    </xf>
    <xf numFmtId="0" fontId="14" fillId="20" borderId="13" xfId="0" applyFont="1" applyFill="1" applyBorder="1" applyAlignment="1" applyProtection="1">
      <alignment horizontal="right" vertical="center" wrapText="1"/>
    </xf>
    <xf numFmtId="9" fontId="6" fillId="20" borderId="13" xfId="0" applyNumberFormat="1" applyFont="1" applyFill="1" applyBorder="1" applyAlignment="1" applyProtection="1">
      <alignment horizontal="center" vertical="center"/>
    </xf>
    <xf numFmtId="0" fontId="13" fillId="20" borderId="0" xfId="0" applyFont="1" applyFill="1" applyProtection="1"/>
    <xf numFmtId="0" fontId="0" fillId="20" borderId="0" xfId="0" applyFont="1" applyFill="1" applyAlignment="1" applyProtection="1">
      <alignment horizontal="center" vertical="center"/>
    </xf>
    <xf numFmtId="0" fontId="6" fillId="20" borderId="19" xfId="0" applyFont="1" applyFill="1" applyBorder="1" applyAlignment="1" applyProtection="1">
      <alignment horizontal="center"/>
      <protection locked="0"/>
    </xf>
    <xf numFmtId="0" fontId="41" fillId="20" borderId="12" xfId="0" applyFont="1" applyFill="1" applyBorder="1" applyAlignment="1" applyProtection="1">
      <alignment horizontal="center" vertical="center" wrapText="1"/>
    </xf>
    <xf numFmtId="164" fontId="37" fillId="20" borderId="13" xfId="0" applyNumberFormat="1" applyFont="1" applyFill="1" applyBorder="1" applyAlignment="1" applyProtection="1">
      <alignment horizontal="center" vertical="center"/>
    </xf>
    <xf numFmtId="0" fontId="13" fillId="19" borderId="0" xfId="0" applyFont="1" applyFill="1" applyAlignment="1" applyProtection="1">
      <alignment wrapText="1"/>
    </xf>
    <xf numFmtId="164" fontId="13" fillId="19" borderId="13" xfId="0" applyNumberFormat="1" applyFont="1" applyFill="1" applyBorder="1" applyAlignment="1" applyProtection="1">
      <alignment horizontal="center" vertical="center"/>
    </xf>
    <xf numFmtId="0" fontId="0" fillId="19" borderId="0" xfId="0" applyFont="1" applyFill="1" applyAlignment="1" applyProtection="1">
      <alignment horizontal="center" vertical="center"/>
    </xf>
    <xf numFmtId="0" fontId="6" fillId="19" borderId="19" xfId="0" applyFont="1" applyFill="1" applyBorder="1" applyAlignment="1" applyProtection="1">
      <alignment horizontal="center"/>
      <protection locked="0"/>
    </xf>
    <xf numFmtId="0" fontId="48" fillId="0" borderId="56" xfId="0" applyFont="1" applyFill="1" applyBorder="1" applyAlignment="1" applyProtection="1">
      <alignment horizontal="center" vertical="center" wrapText="1"/>
    </xf>
    <xf numFmtId="0" fontId="38" fillId="0" borderId="56" xfId="0" applyFont="1" applyFill="1" applyBorder="1" applyAlignment="1" applyProtection="1">
      <alignment horizontal="center" vertical="center" wrapText="1"/>
    </xf>
    <xf numFmtId="0" fontId="45" fillId="20" borderId="0" xfId="0" applyFont="1" applyFill="1" applyBorder="1" applyAlignment="1" applyProtection="1">
      <alignment horizontal="center" vertical="center" wrapText="1"/>
    </xf>
    <xf numFmtId="0" fontId="41" fillId="20" borderId="11" xfId="0" applyFont="1" applyFill="1" applyBorder="1" applyAlignment="1" applyProtection="1">
      <alignment horizontal="center" vertical="center" wrapText="1"/>
    </xf>
    <xf numFmtId="0" fontId="45" fillId="20" borderId="56" xfId="0" applyFont="1" applyFill="1" applyBorder="1" applyAlignment="1" applyProtection="1">
      <alignment horizontal="center" vertical="center" wrapText="1"/>
    </xf>
    <xf numFmtId="0" fontId="45" fillId="20" borderId="55" xfId="0" applyFont="1" applyFill="1" applyBorder="1" applyAlignment="1" applyProtection="1">
      <alignment horizontal="center" vertical="center" wrapText="1"/>
    </xf>
    <xf numFmtId="0" fontId="48" fillId="0" borderId="57" xfId="0" applyFont="1" applyFill="1" applyBorder="1" applyAlignment="1" applyProtection="1">
      <alignment horizontal="center" vertical="center" wrapText="1"/>
    </xf>
    <xf numFmtId="9" fontId="8" fillId="4" borderId="13" xfId="0" applyNumberFormat="1" applyFont="1" applyFill="1" applyBorder="1" applyAlignment="1" applyProtection="1">
      <alignment horizontal="center" vertical="center"/>
    </xf>
    <xf numFmtId="9" fontId="8" fillId="7" borderId="13" xfId="0" applyNumberFormat="1" applyFont="1" applyFill="1" applyBorder="1" applyAlignment="1" applyProtection="1">
      <alignment horizontal="center" vertical="center"/>
    </xf>
    <xf numFmtId="9" fontId="8" fillId="8" borderId="13" xfId="0" applyNumberFormat="1" applyFont="1" applyFill="1" applyBorder="1" applyAlignment="1" applyProtection="1">
      <alignment horizontal="center" vertical="center"/>
    </xf>
    <xf numFmtId="0" fontId="7" fillId="3" borderId="9" xfId="0" applyFont="1" applyFill="1" applyBorder="1" applyAlignment="1" applyProtection="1">
      <alignment horizontal="center"/>
    </xf>
    <xf numFmtId="0" fontId="11" fillId="7" borderId="0" xfId="0" applyFont="1" applyFill="1" applyAlignment="1" applyProtection="1">
      <alignment wrapText="1"/>
    </xf>
    <xf numFmtId="0" fontId="50" fillId="0" borderId="58" xfId="0" applyFont="1" applyBorder="1" applyAlignment="1">
      <alignment horizontal="center" vertical="center" wrapText="1"/>
    </xf>
    <xf numFmtId="0" fontId="50" fillId="21" borderId="58" xfId="0" applyFont="1" applyFill="1" applyBorder="1" applyAlignment="1">
      <alignment horizontal="center" vertical="center" wrapText="1"/>
    </xf>
    <xf numFmtId="0" fontId="6" fillId="0" borderId="58" xfId="0" applyFont="1" applyBorder="1" applyAlignment="1">
      <alignment horizontal="center" vertical="center" wrapText="1"/>
    </xf>
    <xf numFmtId="0" fontId="50" fillId="0" borderId="59" xfId="0" applyFont="1" applyBorder="1" applyAlignment="1">
      <alignment horizontal="center" vertical="center" wrapText="1"/>
    </xf>
    <xf numFmtId="0" fontId="50" fillId="21" borderId="59" xfId="0" applyFont="1" applyFill="1" applyBorder="1" applyAlignment="1">
      <alignment horizontal="center" vertical="center" wrapText="1"/>
    </xf>
    <xf numFmtId="0" fontId="29" fillId="6" borderId="16" xfId="0" applyFont="1" applyFill="1" applyBorder="1" applyAlignment="1" applyProtection="1">
      <alignment horizontal="center" vertical="center" wrapText="1"/>
    </xf>
    <xf numFmtId="0" fontId="29" fillId="0" borderId="59" xfId="0" applyFont="1" applyBorder="1" applyAlignment="1">
      <alignment horizontal="center" vertical="center" wrapText="1"/>
    </xf>
    <xf numFmtId="0" fontId="29" fillId="0" borderId="58" xfId="0" applyFont="1" applyBorder="1" applyAlignment="1">
      <alignment horizontal="center" vertical="center" wrapText="1"/>
    </xf>
    <xf numFmtId="0" fontId="29" fillId="21" borderId="58"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FFFF7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pane ySplit="3" topLeftCell="A4" activePane="bottomLeft" state="frozen"/>
      <selection pane="bottomLeft" activeCell="E9" sqref="E9"/>
    </sheetView>
  </sheetViews>
  <sheetFormatPr defaultRowHeight="15" x14ac:dyDescent="0.25"/>
  <cols>
    <col min="1" max="1" width="25" style="9" customWidth="1"/>
    <col min="2" max="2" width="6.85546875" style="17" customWidth="1"/>
    <col min="3" max="3" width="9.28515625" style="9" customWidth="1"/>
    <col min="4" max="4" width="9.140625" style="215"/>
    <col min="5" max="5" width="27.28515625" style="9" customWidth="1"/>
    <col min="6" max="6" width="29.140625" style="9" customWidth="1"/>
    <col min="7" max="7" width="26.7109375" style="9" customWidth="1"/>
    <col min="8" max="8" width="24.28515625" style="9" customWidth="1"/>
    <col min="9" max="9" width="15.7109375" style="9" customWidth="1"/>
    <col min="10" max="16384" width="9.140625" style="9"/>
  </cols>
  <sheetData>
    <row r="1" spans="1:10" ht="15.75" thickTop="1" x14ac:dyDescent="0.25">
      <c r="A1" s="4"/>
      <c r="B1" s="5"/>
      <c r="C1" s="6" t="s">
        <v>0</v>
      </c>
      <c r="D1" s="216"/>
      <c r="E1" s="7" t="s">
        <v>89</v>
      </c>
      <c r="F1" s="8" t="s">
        <v>90</v>
      </c>
      <c r="G1" s="8" t="s">
        <v>91</v>
      </c>
      <c r="H1" s="8" t="s">
        <v>92</v>
      </c>
    </row>
    <row r="2" spans="1:10" ht="15.75" thickBot="1" x14ac:dyDescent="0.3">
      <c r="A2" s="4"/>
      <c r="B2" s="5"/>
      <c r="C2" s="10"/>
      <c r="D2" s="217"/>
      <c r="E2" s="11" t="s">
        <v>2</v>
      </c>
      <c r="F2" s="12" t="s">
        <v>3</v>
      </c>
      <c r="G2" s="12" t="s">
        <v>59</v>
      </c>
      <c r="H2" s="12" t="s">
        <v>4</v>
      </c>
    </row>
    <row r="3" spans="1:10" ht="25.5" customHeight="1" x14ac:dyDescent="0.35">
      <c r="A3" s="4"/>
      <c r="B3" s="5"/>
      <c r="C3" s="244">
        <f>SUM(C5+C6+C8+C9+C11+C12+C13)-(C16+C17+C19+C21)</f>
        <v>0</v>
      </c>
      <c r="D3" s="218"/>
      <c r="E3" s="14"/>
      <c r="F3" s="15"/>
      <c r="G3" s="15"/>
      <c r="H3" s="15"/>
      <c r="I3" s="16"/>
      <c r="J3" s="16"/>
    </row>
    <row r="4" spans="1:10" ht="23.25" x14ac:dyDescent="0.35">
      <c r="A4" s="18" t="s">
        <v>5</v>
      </c>
      <c r="B4" s="241">
        <v>0.2</v>
      </c>
      <c r="C4" s="19"/>
      <c r="D4" s="219"/>
      <c r="E4" s="20"/>
      <c r="F4" s="21"/>
      <c r="G4" s="21"/>
      <c r="H4" s="21"/>
      <c r="I4" s="16"/>
      <c r="J4" s="16"/>
    </row>
    <row r="5" spans="1:10" ht="49.5" x14ac:dyDescent="0.25">
      <c r="A5" s="118" t="s">
        <v>138</v>
      </c>
      <c r="B5" s="25">
        <v>0.05</v>
      </c>
      <c r="C5" s="22">
        <f>SUM(D5/2)</f>
        <v>0</v>
      </c>
      <c r="D5" s="1"/>
      <c r="E5" s="123" t="s">
        <v>137</v>
      </c>
      <c r="F5" s="124" t="s">
        <v>57</v>
      </c>
      <c r="G5" s="125" t="s">
        <v>126</v>
      </c>
      <c r="H5" s="126" t="s">
        <v>108</v>
      </c>
      <c r="I5" s="23"/>
      <c r="J5" s="24"/>
    </row>
    <row r="6" spans="1:10" ht="78.75" x14ac:dyDescent="0.25">
      <c r="A6" s="118" t="s">
        <v>140</v>
      </c>
      <c r="B6" s="25">
        <v>0.15</v>
      </c>
      <c r="C6" s="22">
        <f>SUM(D6)*1.5</f>
        <v>0</v>
      </c>
      <c r="D6" s="1"/>
      <c r="E6" s="123" t="s">
        <v>190</v>
      </c>
      <c r="F6" s="124" t="s">
        <v>191</v>
      </c>
      <c r="G6" s="125" t="s">
        <v>192</v>
      </c>
      <c r="H6" s="126" t="s">
        <v>149</v>
      </c>
      <c r="I6" s="23"/>
      <c r="J6" s="24"/>
    </row>
    <row r="7" spans="1:10" ht="20.25" x14ac:dyDescent="0.3">
      <c r="A7" s="245" t="s">
        <v>154</v>
      </c>
      <c r="B7" s="242">
        <v>0.5</v>
      </c>
      <c r="C7" s="26"/>
      <c r="D7" s="210"/>
      <c r="E7" s="127"/>
      <c r="F7" s="128"/>
      <c r="G7" s="128"/>
      <c r="H7" s="128"/>
      <c r="I7" s="23"/>
      <c r="J7" s="24"/>
    </row>
    <row r="8" spans="1:10" ht="78.75" x14ac:dyDescent="0.25">
      <c r="A8" s="119" t="s">
        <v>142</v>
      </c>
      <c r="B8" s="27">
        <v>0.1</v>
      </c>
      <c r="C8" s="22">
        <f>D8</f>
        <v>0</v>
      </c>
      <c r="D8" s="1"/>
      <c r="E8" s="129" t="s">
        <v>185</v>
      </c>
      <c r="F8" s="251" t="s">
        <v>176</v>
      </c>
      <c r="G8" s="131" t="s">
        <v>177</v>
      </c>
      <c r="H8" s="123" t="s">
        <v>143</v>
      </c>
      <c r="I8" s="23"/>
      <c r="J8" s="24"/>
    </row>
    <row r="9" spans="1:10" ht="102" thickBot="1" x14ac:dyDescent="0.3">
      <c r="A9" s="119" t="s">
        <v>184</v>
      </c>
      <c r="B9" s="27">
        <v>0.4</v>
      </c>
      <c r="C9" s="22">
        <f>SUM(D9*4)</f>
        <v>0</v>
      </c>
      <c r="D9" s="1"/>
      <c r="E9" s="249" t="s">
        <v>186</v>
      </c>
      <c r="F9" s="250" t="s">
        <v>187</v>
      </c>
      <c r="G9" s="249" t="s">
        <v>188</v>
      </c>
      <c r="H9" s="252" t="s">
        <v>189</v>
      </c>
      <c r="I9" s="23"/>
      <c r="J9" s="24"/>
    </row>
    <row r="10" spans="1:10" ht="37.5" x14ac:dyDescent="0.3">
      <c r="A10" s="120" t="s">
        <v>153</v>
      </c>
      <c r="B10" s="243">
        <v>0.3</v>
      </c>
      <c r="C10" s="28"/>
      <c r="D10" s="211"/>
      <c r="E10" s="133"/>
      <c r="F10" s="134"/>
      <c r="G10" s="134"/>
      <c r="H10" s="134"/>
      <c r="I10" s="23"/>
      <c r="J10" s="24"/>
    </row>
    <row r="11" spans="1:10" ht="67.5" x14ac:dyDescent="0.25">
      <c r="A11" s="121" t="s">
        <v>139</v>
      </c>
      <c r="B11" s="29">
        <v>0.1</v>
      </c>
      <c r="C11" s="22">
        <f>D11</f>
        <v>0</v>
      </c>
      <c r="D11" s="1"/>
      <c r="E11" s="123" t="s">
        <v>181</v>
      </c>
      <c r="F11" s="132" t="s">
        <v>158</v>
      </c>
      <c r="G11" s="125" t="s">
        <v>159</v>
      </c>
      <c r="H11" s="126" t="s">
        <v>24</v>
      </c>
      <c r="I11" s="23"/>
      <c r="J11" s="24"/>
    </row>
    <row r="12" spans="1:10" ht="78.75" x14ac:dyDescent="0.25">
      <c r="A12" s="121" t="s">
        <v>99</v>
      </c>
      <c r="B12" s="29">
        <v>0.1</v>
      </c>
      <c r="C12" s="117">
        <f>D12</f>
        <v>0</v>
      </c>
      <c r="D12" s="1"/>
      <c r="E12" s="131" t="s">
        <v>180</v>
      </c>
      <c r="F12" s="132" t="s">
        <v>173</v>
      </c>
      <c r="G12" s="125" t="s">
        <v>174</v>
      </c>
      <c r="H12" s="125" t="s">
        <v>172</v>
      </c>
      <c r="I12" s="23"/>
    </row>
    <row r="13" spans="1:10" ht="61.5" thickBot="1" x14ac:dyDescent="0.3">
      <c r="A13" s="138" t="s">
        <v>113</v>
      </c>
      <c r="B13" s="139">
        <v>0.1</v>
      </c>
      <c r="C13" s="140">
        <f>D13</f>
        <v>0</v>
      </c>
      <c r="D13" s="141"/>
      <c r="E13" s="135" t="s">
        <v>95</v>
      </c>
      <c r="F13" s="136" t="s">
        <v>105</v>
      </c>
      <c r="G13" s="137" t="s">
        <v>96</v>
      </c>
      <c r="H13" s="137" t="s">
        <v>98</v>
      </c>
      <c r="I13" s="23"/>
      <c r="J13" s="24"/>
    </row>
    <row r="14" spans="1:10" ht="16.5" thickTop="1" thickBot="1" x14ac:dyDescent="0.3">
      <c r="A14" s="30"/>
      <c r="B14" s="31"/>
      <c r="C14" s="32"/>
      <c r="D14" s="212"/>
      <c r="E14" s="33"/>
      <c r="F14" s="34"/>
      <c r="G14" s="34"/>
      <c r="H14" s="34"/>
      <c r="I14" s="23"/>
      <c r="J14" s="24"/>
    </row>
    <row r="15" spans="1:10" ht="21" thickTop="1" x14ac:dyDescent="0.3">
      <c r="A15" s="35" t="s">
        <v>27</v>
      </c>
      <c r="B15" s="36"/>
      <c r="C15" s="37"/>
      <c r="D15" s="213"/>
      <c r="E15" s="38">
        <v>-0.03</v>
      </c>
      <c r="F15" s="38">
        <v>-0.05</v>
      </c>
      <c r="G15" s="38">
        <v>-7.0000000000000007E-2</v>
      </c>
      <c r="H15" s="38">
        <v>-0.1</v>
      </c>
      <c r="I15" s="23"/>
      <c r="J15" s="24"/>
    </row>
    <row r="16" spans="1:10" ht="56.25" x14ac:dyDescent="0.25">
      <c r="A16" s="39" t="s">
        <v>28</v>
      </c>
      <c r="B16" s="40" t="s">
        <v>29</v>
      </c>
      <c r="C16" s="22">
        <f>D16</f>
        <v>0</v>
      </c>
      <c r="D16" s="2"/>
      <c r="E16" s="41" t="s">
        <v>30</v>
      </c>
      <c r="F16" s="42" t="s">
        <v>31</v>
      </c>
      <c r="G16" s="42" t="s">
        <v>32</v>
      </c>
      <c r="H16" s="42" t="s">
        <v>33</v>
      </c>
      <c r="I16" s="23"/>
      <c r="J16" s="24"/>
    </row>
    <row r="17" spans="1:10" ht="45" x14ac:dyDescent="0.25">
      <c r="A17" s="39" t="s">
        <v>106</v>
      </c>
      <c r="B17" s="40" t="s">
        <v>34</v>
      </c>
      <c r="C17" s="22">
        <f>D17</f>
        <v>0</v>
      </c>
      <c r="D17" s="2"/>
      <c r="E17" s="41" t="s">
        <v>107</v>
      </c>
      <c r="F17" s="42" t="s">
        <v>35</v>
      </c>
      <c r="G17" s="42" t="s">
        <v>36</v>
      </c>
      <c r="H17" s="42" t="s">
        <v>37</v>
      </c>
      <c r="I17" s="23"/>
      <c r="J17" s="24"/>
    </row>
    <row r="18" spans="1:10" ht="18.75" x14ac:dyDescent="0.25">
      <c r="A18" s="43"/>
      <c r="B18" s="44"/>
      <c r="C18" s="22"/>
      <c r="D18" s="214"/>
      <c r="E18" s="45">
        <v>-0.01</v>
      </c>
      <c r="F18" s="46">
        <v>-0.02</v>
      </c>
      <c r="G18" s="46">
        <v>-0.03</v>
      </c>
      <c r="H18" s="46">
        <v>-0.05</v>
      </c>
      <c r="I18" s="23"/>
      <c r="J18" s="24"/>
    </row>
    <row r="19" spans="1:10" ht="45.75" thickBot="1" x14ac:dyDescent="0.3">
      <c r="A19" s="39" t="s">
        <v>38</v>
      </c>
      <c r="B19" s="47" t="s">
        <v>39</v>
      </c>
      <c r="C19" s="22">
        <f>D19</f>
        <v>0</v>
      </c>
      <c r="D19" s="3"/>
      <c r="E19" s="41" t="s">
        <v>40</v>
      </c>
      <c r="F19" s="42" t="s">
        <v>41</v>
      </c>
      <c r="G19" s="42" t="s">
        <v>42</v>
      </c>
      <c r="H19" s="42" t="s">
        <v>43</v>
      </c>
      <c r="I19" s="23"/>
      <c r="J19" s="24"/>
    </row>
    <row r="20" spans="1:10" ht="19.5" thickTop="1" x14ac:dyDescent="0.25">
      <c r="A20" s="43"/>
      <c r="B20" s="44"/>
      <c r="C20" s="22"/>
      <c r="D20" s="214"/>
      <c r="E20" s="45">
        <v>-0.03</v>
      </c>
      <c r="F20" s="46">
        <v>-0.05</v>
      </c>
      <c r="G20" s="46">
        <v>-0.1</v>
      </c>
      <c r="H20" s="46">
        <v>-0.15</v>
      </c>
      <c r="I20" s="23"/>
      <c r="J20" s="24"/>
    </row>
    <row r="21" spans="1:10" ht="45.75" thickBot="1" x14ac:dyDescent="0.3">
      <c r="A21" s="39" t="s">
        <v>44</v>
      </c>
      <c r="B21" s="47" t="s">
        <v>45</v>
      </c>
      <c r="C21" s="22">
        <f>D21</f>
        <v>0</v>
      </c>
      <c r="D21" s="3"/>
      <c r="E21" s="41" t="s">
        <v>46</v>
      </c>
      <c r="F21" s="42" t="s">
        <v>47</v>
      </c>
      <c r="G21" s="42" t="s">
        <v>52</v>
      </c>
      <c r="H21" s="42" t="s">
        <v>48</v>
      </c>
      <c r="I21" s="23"/>
      <c r="J21" s="24"/>
    </row>
    <row r="22" spans="1:10" ht="15.75" thickTop="1" x14ac:dyDescent="0.25">
      <c r="I22" s="49"/>
      <c r="J22" s="50"/>
    </row>
    <row r="23" spans="1:10" x14ac:dyDescent="0.25">
      <c r="I23" s="51"/>
    </row>
  </sheetData>
  <sheetProtection selectLockedCells="1"/>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pane ySplit="3" topLeftCell="A4" activePane="bottomLeft" state="frozen"/>
      <selection pane="bottomLeft" activeCell="E8" sqref="E8"/>
    </sheetView>
  </sheetViews>
  <sheetFormatPr defaultRowHeight="15" x14ac:dyDescent="0.25"/>
  <cols>
    <col min="1" max="1" width="25" style="9" customWidth="1"/>
    <col min="2" max="2" width="6.85546875" style="17" customWidth="1"/>
    <col min="3" max="3" width="9.28515625" style="9" customWidth="1"/>
    <col min="4" max="4" width="9.140625" style="215"/>
    <col min="5" max="5" width="27.28515625" style="9" customWidth="1"/>
    <col min="6" max="6" width="29.140625" style="9" customWidth="1"/>
    <col min="7" max="7" width="26.7109375" style="9" customWidth="1"/>
    <col min="8" max="8" width="24.28515625" style="9" customWidth="1"/>
    <col min="9" max="9" width="15.7109375" style="9" customWidth="1"/>
    <col min="10" max="16384" width="9.140625" style="9"/>
  </cols>
  <sheetData>
    <row r="1" spans="1:10" ht="15.75" thickTop="1" x14ac:dyDescent="0.25">
      <c r="A1" s="4"/>
      <c r="B1" s="5"/>
      <c r="C1" s="6" t="s">
        <v>0</v>
      </c>
      <c r="D1" s="216"/>
      <c r="E1" s="7" t="s">
        <v>89</v>
      </c>
      <c r="F1" s="8" t="s">
        <v>90</v>
      </c>
      <c r="G1" s="8" t="s">
        <v>91</v>
      </c>
      <c r="H1" s="8" t="s">
        <v>92</v>
      </c>
    </row>
    <row r="2" spans="1:10" ht="15.75" thickBot="1" x14ac:dyDescent="0.3">
      <c r="A2" s="4"/>
      <c r="B2" s="5"/>
      <c r="C2" s="10"/>
      <c r="D2" s="217"/>
      <c r="E2" s="11" t="s">
        <v>2</v>
      </c>
      <c r="F2" s="12" t="s">
        <v>3</v>
      </c>
      <c r="G2" s="12" t="s">
        <v>59</v>
      </c>
      <c r="H2" s="12" t="s">
        <v>4</v>
      </c>
    </row>
    <row r="3" spans="1:10" ht="25.5" customHeight="1" x14ac:dyDescent="0.35">
      <c r="A3" s="4"/>
      <c r="B3" s="5"/>
      <c r="C3" s="244">
        <f>SUM(C5+C6+C8+C9+C11+C12+C13)-(C16+C17+C19+C21)</f>
        <v>0</v>
      </c>
      <c r="D3" s="218"/>
      <c r="E3" s="14"/>
      <c r="F3" s="15"/>
      <c r="G3" s="15"/>
      <c r="H3" s="15"/>
      <c r="I3" s="16"/>
      <c r="J3" s="16"/>
    </row>
    <row r="4" spans="1:10" ht="23.25" x14ac:dyDescent="0.35">
      <c r="A4" s="18" t="s">
        <v>5</v>
      </c>
      <c r="B4" s="241">
        <v>0.2</v>
      </c>
      <c r="C4" s="19"/>
      <c r="D4" s="219"/>
      <c r="E4" s="20"/>
      <c r="F4" s="21"/>
      <c r="G4" s="21"/>
      <c r="H4" s="21"/>
      <c r="I4" s="16"/>
      <c r="J4" s="16"/>
    </row>
    <row r="5" spans="1:10" ht="49.5" x14ac:dyDescent="0.25">
      <c r="A5" s="118" t="s">
        <v>138</v>
      </c>
      <c r="B5" s="25">
        <v>0.05</v>
      </c>
      <c r="C5" s="22">
        <f>SUM(D5/2)</f>
        <v>0</v>
      </c>
      <c r="D5" s="1"/>
      <c r="E5" s="123" t="s">
        <v>137</v>
      </c>
      <c r="F5" s="124" t="s">
        <v>57</v>
      </c>
      <c r="G5" s="125" t="s">
        <v>126</v>
      </c>
      <c r="H5" s="126" t="s">
        <v>108</v>
      </c>
      <c r="I5" s="23"/>
      <c r="J5" s="24"/>
    </row>
    <row r="6" spans="1:10" ht="78.75" x14ac:dyDescent="0.25">
      <c r="A6" s="118" t="s">
        <v>140</v>
      </c>
      <c r="B6" s="25">
        <v>0.15</v>
      </c>
      <c r="C6" s="22">
        <f>SUM(D6)*1.5</f>
        <v>0</v>
      </c>
      <c r="D6" s="1"/>
      <c r="E6" s="123" t="s">
        <v>183</v>
      </c>
      <c r="F6" s="124" t="s">
        <v>148</v>
      </c>
      <c r="G6" s="125" t="s">
        <v>151</v>
      </c>
      <c r="H6" s="126" t="s">
        <v>149</v>
      </c>
      <c r="I6" s="23"/>
      <c r="J6" s="24"/>
    </row>
    <row r="7" spans="1:10" ht="20.25" x14ac:dyDescent="0.3">
      <c r="A7" s="245" t="s">
        <v>154</v>
      </c>
      <c r="B7" s="242">
        <v>0.5</v>
      </c>
      <c r="C7" s="26"/>
      <c r="D7" s="210"/>
      <c r="E7" s="127"/>
      <c r="F7" s="128"/>
      <c r="G7" s="128"/>
      <c r="H7" s="128"/>
      <c r="I7" s="23"/>
      <c r="J7" s="24"/>
    </row>
    <row r="8" spans="1:10" ht="78.75" x14ac:dyDescent="0.25">
      <c r="A8" s="119" t="s">
        <v>142</v>
      </c>
      <c r="B8" s="27">
        <v>0.1</v>
      </c>
      <c r="C8" s="22">
        <f>D8</f>
        <v>0</v>
      </c>
      <c r="D8" s="1"/>
      <c r="E8" s="129" t="s">
        <v>175</v>
      </c>
      <c r="F8" s="251" t="s">
        <v>176</v>
      </c>
      <c r="G8" s="131" t="s">
        <v>177</v>
      </c>
      <c r="H8" s="123" t="s">
        <v>143</v>
      </c>
      <c r="I8" s="23"/>
      <c r="J8" s="24"/>
    </row>
    <row r="9" spans="1:10" ht="102" thickBot="1" x14ac:dyDescent="0.3">
      <c r="A9" s="119" t="s">
        <v>167</v>
      </c>
      <c r="B9" s="27">
        <v>0.4</v>
      </c>
      <c r="C9" s="22">
        <f>SUM(D9*4)</f>
        <v>0</v>
      </c>
      <c r="D9" s="1"/>
      <c r="E9" s="249" t="s">
        <v>166</v>
      </c>
      <c r="F9" s="250" t="s">
        <v>178</v>
      </c>
      <c r="G9" s="249" t="s">
        <v>179</v>
      </c>
      <c r="H9" s="252" t="s">
        <v>182</v>
      </c>
      <c r="I9" s="23"/>
      <c r="J9" s="24"/>
    </row>
    <row r="10" spans="1:10" ht="37.5" x14ac:dyDescent="0.3">
      <c r="A10" s="120" t="s">
        <v>153</v>
      </c>
      <c r="B10" s="243">
        <v>0.3</v>
      </c>
      <c r="C10" s="28"/>
      <c r="D10" s="211"/>
      <c r="E10" s="133"/>
      <c r="F10" s="134"/>
      <c r="G10" s="134"/>
      <c r="H10" s="134"/>
      <c r="I10" s="23"/>
      <c r="J10" s="24"/>
    </row>
    <row r="11" spans="1:10" ht="67.5" x14ac:dyDescent="0.25">
      <c r="A11" s="121" t="s">
        <v>139</v>
      </c>
      <c r="B11" s="29">
        <v>0.1</v>
      </c>
      <c r="C11" s="22">
        <f>D11</f>
        <v>0</v>
      </c>
      <c r="D11" s="1"/>
      <c r="E11" s="123" t="s">
        <v>181</v>
      </c>
      <c r="F11" s="132" t="s">
        <v>158</v>
      </c>
      <c r="G11" s="125" t="s">
        <v>159</v>
      </c>
      <c r="H11" s="126" t="s">
        <v>24</v>
      </c>
      <c r="I11" s="23"/>
      <c r="J11" s="24"/>
    </row>
    <row r="12" spans="1:10" ht="78.75" x14ac:dyDescent="0.25">
      <c r="A12" s="121" t="s">
        <v>99</v>
      </c>
      <c r="B12" s="29">
        <v>0.1</v>
      </c>
      <c r="C12" s="117">
        <f>D12</f>
        <v>0</v>
      </c>
      <c r="D12" s="1"/>
      <c r="E12" s="131" t="s">
        <v>180</v>
      </c>
      <c r="F12" s="132" t="s">
        <v>173</v>
      </c>
      <c r="G12" s="125" t="s">
        <v>174</v>
      </c>
      <c r="H12" s="125" t="s">
        <v>172</v>
      </c>
      <c r="I12" s="23"/>
    </row>
    <row r="13" spans="1:10" ht="61.5" thickBot="1" x14ac:dyDescent="0.3">
      <c r="A13" s="138" t="s">
        <v>113</v>
      </c>
      <c r="B13" s="139">
        <v>0.1</v>
      </c>
      <c r="C13" s="140">
        <f>D13</f>
        <v>0</v>
      </c>
      <c r="D13" s="141"/>
      <c r="E13" s="135" t="s">
        <v>95</v>
      </c>
      <c r="F13" s="136" t="s">
        <v>105</v>
      </c>
      <c r="G13" s="137" t="s">
        <v>96</v>
      </c>
      <c r="H13" s="137" t="s">
        <v>98</v>
      </c>
      <c r="I13" s="23"/>
      <c r="J13" s="24"/>
    </row>
    <row r="14" spans="1:10" ht="16.5" thickTop="1" thickBot="1" x14ac:dyDescent="0.3">
      <c r="A14" s="30"/>
      <c r="B14" s="31"/>
      <c r="C14" s="32"/>
      <c r="D14" s="212"/>
      <c r="E14" s="33"/>
      <c r="F14" s="34"/>
      <c r="G14" s="34"/>
      <c r="H14" s="34"/>
      <c r="I14" s="23"/>
      <c r="J14" s="24"/>
    </row>
    <row r="15" spans="1:10" ht="21" thickTop="1" x14ac:dyDescent="0.3">
      <c r="A15" s="35" t="s">
        <v>27</v>
      </c>
      <c r="B15" s="36"/>
      <c r="C15" s="37"/>
      <c r="D15" s="213"/>
      <c r="E15" s="38">
        <v>-0.03</v>
      </c>
      <c r="F15" s="38">
        <v>-0.05</v>
      </c>
      <c r="G15" s="38">
        <v>-7.0000000000000007E-2</v>
      </c>
      <c r="H15" s="38">
        <v>-0.1</v>
      </c>
      <c r="I15" s="23"/>
      <c r="J15" s="24"/>
    </row>
    <row r="16" spans="1:10" ht="56.25" x14ac:dyDescent="0.25">
      <c r="A16" s="39" t="s">
        <v>28</v>
      </c>
      <c r="B16" s="40" t="s">
        <v>29</v>
      </c>
      <c r="C16" s="22">
        <f>D16</f>
        <v>0</v>
      </c>
      <c r="D16" s="2"/>
      <c r="E16" s="41" t="s">
        <v>30</v>
      </c>
      <c r="F16" s="42" t="s">
        <v>31</v>
      </c>
      <c r="G16" s="42" t="s">
        <v>32</v>
      </c>
      <c r="H16" s="42" t="s">
        <v>33</v>
      </c>
      <c r="I16" s="23"/>
      <c r="J16" s="24"/>
    </row>
    <row r="17" spans="1:10" ht="45" x14ac:dyDescent="0.25">
      <c r="A17" s="39" t="s">
        <v>106</v>
      </c>
      <c r="B17" s="40" t="s">
        <v>34</v>
      </c>
      <c r="C17" s="22">
        <f>D17</f>
        <v>0</v>
      </c>
      <c r="D17" s="2"/>
      <c r="E17" s="41" t="s">
        <v>107</v>
      </c>
      <c r="F17" s="42" t="s">
        <v>35</v>
      </c>
      <c r="G17" s="42" t="s">
        <v>36</v>
      </c>
      <c r="H17" s="42" t="s">
        <v>37</v>
      </c>
      <c r="I17" s="23"/>
      <c r="J17" s="24"/>
    </row>
    <row r="18" spans="1:10" ht="18.75" x14ac:dyDescent="0.25">
      <c r="A18" s="43"/>
      <c r="B18" s="44"/>
      <c r="C18" s="22"/>
      <c r="D18" s="214"/>
      <c r="E18" s="45">
        <v>-0.01</v>
      </c>
      <c r="F18" s="46">
        <v>-0.02</v>
      </c>
      <c r="G18" s="46">
        <v>-0.03</v>
      </c>
      <c r="H18" s="46">
        <v>-0.05</v>
      </c>
      <c r="I18" s="23"/>
      <c r="J18" s="24"/>
    </row>
    <row r="19" spans="1:10" ht="45.75" thickBot="1" x14ac:dyDescent="0.3">
      <c r="A19" s="39" t="s">
        <v>38</v>
      </c>
      <c r="B19" s="47" t="s">
        <v>39</v>
      </c>
      <c r="C19" s="22">
        <f>D19</f>
        <v>0</v>
      </c>
      <c r="D19" s="3"/>
      <c r="E19" s="41" t="s">
        <v>40</v>
      </c>
      <c r="F19" s="42" t="s">
        <v>41</v>
      </c>
      <c r="G19" s="42" t="s">
        <v>42</v>
      </c>
      <c r="H19" s="42" t="s">
        <v>43</v>
      </c>
      <c r="I19" s="23"/>
      <c r="J19" s="24"/>
    </row>
    <row r="20" spans="1:10" ht="19.5" thickTop="1" x14ac:dyDescent="0.25">
      <c r="A20" s="43"/>
      <c r="B20" s="44"/>
      <c r="C20" s="22"/>
      <c r="D20" s="214"/>
      <c r="E20" s="45">
        <v>-0.03</v>
      </c>
      <c r="F20" s="46">
        <v>-0.05</v>
      </c>
      <c r="G20" s="46">
        <v>-0.1</v>
      </c>
      <c r="H20" s="46">
        <v>-0.15</v>
      </c>
      <c r="I20" s="23"/>
      <c r="J20" s="24"/>
    </row>
    <row r="21" spans="1:10" ht="45.75" thickBot="1" x14ac:dyDescent="0.3">
      <c r="A21" s="39" t="s">
        <v>44</v>
      </c>
      <c r="B21" s="47" t="s">
        <v>45</v>
      </c>
      <c r="C21" s="22">
        <f>D21</f>
        <v>0</v>
      </c>
      <c r="D21" s="3"/>
      <c r="E21" s="41" t="s">
        <v>46</v>
      </c>
      <c r="F21" s="42" t="s">
        <v>47</v>
      </c>
      <c r="G21" s="42" t="s">
        <v>52</v>
      </c>
      <c r="H21" s="42" t="s">
        <v>48</v>
      </c>
      <c r="I21" s="23"/>
      <c r="J21" s="24"/>
    </row>
    <row r="22" spans="1:10" ht="15.75" thickTop="1" x14ac:dyDescent="0.25">
      <c r="I22" s="49"/>
      <c r="J22" s="50"/>
    </row>
    <row r="23" spans="1:10" x14ac:dyDescent="0.25">
      <c r="I23" s="51"/>
    </row>
  </sheetData>
  <sheetProtection selectLockedCells="1"/>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abSelected="1" zoomScaleNormal="100" workbookViewId="0">
      <pane ySplit="3" topLeftCell="A4" activePane="bottomLeft" state="frozen"/>
      <selection pane="bottomLeft" activeCell="G9" sqref="G9"/>
    </sheetView>
  </sheetViews>
  <sheetFormatPr defaultRowHeight="15" x14ac:dyDescent="0.25"/>
  <cols>
    <col min="1" max="1" width="25" style="9" customWidth="1"/>
    <col min="2" max="2" width="6.85546875" style="17" customWidth="1"/>
    <col min="3" max="3" width="9.28515625" style="9" customWidth="1"/>
    <col min="4" max="4" width="9.140625" style="215"/>
    <col min="5" max="5" width="27.28515625" style="9" customWidth="1"/>
    <col min="6" max="6" width="29.140625" style="9" customWidth="1"/>
    <col min="7" max="7" width="26.7109375" style="9" customWidth="1"/>
    <col min="8" max="8" width="24.28515625" style="9" customWidth="1"/>
    <col min="9" max="9" width="15.7109375" style="9" customWidth="1"/>
    <col min="10" max="16384" width="9.140625" style="9"/>
  </cols>
  <sheetData>
    <row r="1" spans="1:10" ht="15.75" thickTop="1" x14ac:dyDescent="0.25">
      <c r="A1" s="4"/>
      <c r="B1" s="5"/>
      <c r="C1" s="6" t="s">
        <v>0</v>
      </c>
      <c r="D1" s="216"/>
      <c r="E1" s="7" t="s">
        <v>89</v>
      </c>
      <c r="F1" s="8" t="s">
        <v>90</v>
      </c>
      <c r="G1" s="8" t="s">
        <v>91</v>
      </c>
      <c r="H1" s="8" t="s">
        <v>92</v>
      </c>
    </row>
    <row r="2" spans="1:10" ht="15.75" thickBot="1" x14ac:dyDescent="0.3">
      <c r="A2" s="4"/>
      <c r="B2" s="5"/>
      <c r="C2" s="10"/>
      <c r="D2" s="217"/>
      <c r="E2" s="11" t="s">
        <v>2</v>
      </c>
      <c r="F2" s="12" t="s">
        <v>3</v>
      </c>
      <c r="G2" s="12" t="s">
        <v>59</v>
      </c>
      <c r="H2" s="12" t="s">
        <v>4</v>
      </c>
    </row>
    <row r="3" spans="1:10" ht="25.5" customHeight="1" x14ac:dyDescent="0.35">
      <c r="A3" s="4"/>
      <c r="B3" s="5"/>
      <c r="C3" s="244">
        <f>SUM(C5+C6+C8+C9+C11+C12+C13)-(C16+C17+C19+C21)</f>
        <v>0</v>
      </c>
      <c r="D3" s="218"/>
      <c r="E3" s="14"/>
      <c r="F3" s="15"/>
      <c r="G3" s="15"/>
      <c r="H3" s="15"/>
      <c r="I3" s="16"/>
      <c r="J3" s="16"/>
    </row>
    <row r="4" spans="1:10" ht="23.25" x14ac:dyDescent="0.35">
      <c r="A4" s="18" t="s">
        <v>5</v>
      </c>
      <c r="B4" s="241">
        <v>0.2</v>
      </c>
      <c r="C4" s="19"/>
      <c r="D4" s="219"/>
      <c r="E4" s="20"/>
      <c r="F4" s="21"/>
      <c r="G4" s="21"/>
      <c r="H4" s="21"/>
      <c r="I4" s="16"/>
      <c r="J4" s="16"/>
    </row>
    <row r="5" spans="1:10" ht="50.25" thickBot="1" x14ac:dyDescent="0.3">
      <c r="A5" s="118" t="s">
        <v>138</v>
      </c>
      <c r="B5" s="25">
        <v>0.05</v>
      </c>
      <c r="C5" s="22">
        <f>SUM(D5/2)</f>
        <v>0</v>
      </c>
      <c r="D5" s="1"/>
      <c r="E5" s="123" t="s">
        <v>168</v>
      </c>
      <c r="F5" s="124" t="s">
        <v>169</v>
      </c>
      <c r="G5" s="125" t="s">
        <v>170</v>
      </c>
      <c r="H5" s="126" t="s">
        <v>171</v>
      </c>
      <c r="I5" s="23"/>
      <c r="J5" s="24"/>
    </row>
    <row r="6" spans="1:10" ht="68.25" thickBot="1" x14ac:dyDescent="0.3">
      <c r="A6" s="118" t="s">
        <v>140</v>
      </c>
      <c r="B6" s="25">
        <v>0.15</v>
      </c>
      <c r="C6" s="22">
        <f>SUM(D6)*1.5</f>
        <v>0</v>
      </c>
      <c r="D6" s="1"/>
      <c r="E6" s="246" t="s">
        <v>163</v>
      </c>
      <c r="F6" s="247" t="s">
        <v>193</v>
      </c>
      <c r="G6" s="253" t="s">
        <v>164</v>
      </c>
      <c r="H6" s="246" t="s">
        <v>161</v>
      </c>
      <c r="I6" s="23"/>
      <c r="J6" s="24"/>
    </row>
    <row r="7" spans="1:10" ht="21" thickBot="1" x14ac:dyDescent="0.35">
      <c r="A7" s="245" t="s">
        <v>154</v>
      </c>
      <c r="B7" s="242">
        <v>0.5</v>
      </c>
      <c r="C7" s="26"/>
      <c r="D7" s="210"/>
      <c r="E7" s="127"/>
      <c r="F7" s="128"/>
      <c r="G7" s="128"/>
      <c r="H7" s="128"/>
      <c r="I7" s="23"/>
      <c r="J7" s="24"/>
    </row>
    <row r="8" spans="1:10" ht="68.25" thickBot="1" x14ac:dyDescent="0.3">
      <c r="A8" s="119" t="s">
        <v>142</v>
      </c>
      <c r="B8" s="27">
        <v>0.1</v>
      </c>
      <c r="C8" s="22">
        <f>D8</f>
        <v>0</v>
      </c>
      <c r="D8" s="1"/>
      <c r="E8" s="248" t="s">
        <v>197</v>
      </c>
      <c r="F8" s="254" t="s">
        <v>198</v>
      </c>
      <c r="G8" s="253" t="s">
        <v>196</v>
      </c>
      <c r="H8" s="248" t="s">
        <v>143</v>
      </c>
      <c r="I8" s="23"/>
      <c r="J8" s="24"/>
    </row>
    <row r="9" spans="1:10" ht="68.25" thickBot="1" x14ac:dyDescent="0.3">
      <c r="A9" s="119" t="s">
        <v>160</v>
      </c>
      <c r="B9" s="27">
        <v>0.4</v>
      </c>
      <c r="C9" s="22">
        <f>SUM(D9*4)</f>
        <v>0</v>
      </c>
      <c r="D9" s="1"/>
      <c r="E9" s="249" t="s">
        <v>165</v>
      </c>
      <c r="F9" s="250" t="s">
        <v>162</v>
      </c>
      <c r="G9" s="249" t="s">
        <v>195</v>
      </c>
      <c r="H9" s="252" t="s">
        <v>194</v>
      </c>
      <c r="I9" s="23"/>
      <c r="J9" s="24"/>
    </row>
    <row r="10" spans="1:10" ht="37.5" x14ac:dyDescent="0.3">
      <c r="A10" s="120" t="s">
        <v>153</v>
      </c>
      <c r="B10" s="243">
        <v>0.3</v>
      </c>
      <c r="C10" s="28"/>
      <c r="D10" s="211"/>
      <c r="E10" s="133"/>
      <c r="F10" s="134"/>
      <c r="G10" s="134"/>
      <c r="H10" s="134"/>
      <c r="I10" s="23"/>
      <c r="J10" s="24"/>
    </row>
    <row r="11" spans="1:10" ht="67.5" x14ac:dyDescent="0.25">
      <c r="A11" s="121" t="s">
        <v>139</v>
      </c>
      <c r="B11" s="29">
        <v>0.1</v>
      </c>
      <c r="C11" s="22">
        <f>D11</f>
        <v>0</v>
      </c>
      <c r="D11" s="1"/>
      <c r="E11" s="123" t="s">
        <v>181</v>
      </c>
      <c r="F11" s="132" t="s">
        <v>158</v>
      </c>
      <c r="G11" s="125" t="s">
        <v>159</v>
      </c>
      <c r="H11" s="126" t="s">
        <v>24</v>
      </c>
      <c r="I11" s="23"/>
      <c r="J11" s="24"/>
    </row>
    <row r="12" spans="1:10" ht="67.5" x14ac:dyDescent="0.25">
      <c r="A12" s="121" t="s">
        <v>99</v>
      </c>
      <c r="B12" s="29">
        <v>0.1</v>
      </c>
      <c r="C12" s="117">
        <f>D12</f>
        <v>0</v>
      </c>
      <c r="D12" s="1"/>
      <c r="E12" s="131" t="s">
        <v>111</v>
      </c>
      <c r="F12" s="132" t="s">
        <v>112</v>
      </c>
      <c r="G12" s="125" t="s">
        <v>125</v>
      </c>
      <c r="H12" s="125" t="s">
        <v>97</v>
      </c>
      <c r="I12" s="23"/>
    </row>
    <row r="13" spans="1:10" ht="61.5" thickBot="1" x14ac:dyDescent="0.3">
      <c r="A13" s="138" t="s">
        <v>113</v>
      </c>
      <c r="B13" s="139">
        <v>0.1</v>
      </c>
      <c r="C13" s="140">
        <f>D13</f>
        <v>0</v>
      </c>
      <c r="D13" s="141"/>
      <c r="E13" s="135" t="s">
        <v>95</v>
      </c>
      <c r="F13" s="136" t="s">
        <v>105</v>
      </c>
      <c r="G13" s="137" t="s">
        <v>96</v>
      </c>
      <c r="H13" s="137" t="s">
        <v>98</v>
      </c>
      <c r="I13" s="23"/>
      <c r="J13" s="24"/>
    </row>
    <row r="14" spans="1:10" ht="16.5" thickTop="1" thickBot="1" x14ac:dyDescent="0.3">
      <c r="A14" s="30"/>
      <c r="B14" s="31"/>
      <c r="C14" s="32"/>
      <c r="D14" s="212"/>
      <c r="E14" s="33"/>
      <c r="F14" s="34"/>
      <c r="G14" s="34"/>
      <c r="H14" s="34"/>
      <c r="I14" s="23"/>
      <c r="J14" s="24"/>
    </row>
    <row r="15" spans="1:10" ht="21" thickTop="1" x14ac:dyDescent="0.3">
      <c r="A15" s="35" t="s">
        <v>27</v>
      </c>
      <c r="B15" s="36"/>
      <c r="C15" s="37"/>
      <c r="D15" s="213"/>
      <c r="E15" s="38">
        <v>-0.03</v>
      </c>
      <c r="F15" s="38">
        <v>-0.05</v>
      </c>
      <c r="G15" s="38">
        <v>-7.0000000000000007E-2</v>
      </c>
      <c r="H15" s="38">
        <v>-0.1</v>
      </c>
      <c r="I15" s="23"/>
      <c r="J15" s="24"/>
    </row>
    <row r="16" spans="1:10" ht="56.25" x14ac:dyDescent="0.25">
      <c r="A16" s="39" t="s">
        <v>28</v>
      </c>
      <c r="B16" s="40" t="s">
        <v>29</v>
      </c>
      <c r="C16" s="22">
        <f>D16</f>
        <v>0</v>
      </c>
      <c r="D16" s="2"/>
      <c r="E16" s="41" t="s">
        <v>30</v>
      </c>
      <c r="F16" s="42" t="s">
        <v>31</v>
      </c>
      <c r="G16" s="42" t="s">
        <v>32</v>
      </c>
      <c r="H16" s="42" t="s">
        <v>33</v>
      </c>
      <c r="I16" s="23"/>
      <c r="J16" s="24"/>
    </row>
    <row r="17" spans="1:10" ht="45" x14ac:dyDescent="0.25">
      <c r="A17" s="39" t="s">
        <v>106</v>
      </c>
      <c r="B17" s="40" t="s">
        <v>34</v>
      </c>
      <c r="C17" s="22">
        <f>D17</f>
        <v>0</v>
      </c>
      <c r="D17" s="2"/>
      <c r="E17" s="41" t="s">
        <v>107</v>
      </c>
      <c r="F17" s="42" t="s">
        <v>35</v>
      </c>
      <c r="G17" s="42" t="s">
        <v>36</v>
      </c>
      <c r="H17" s="42" t="s">
        <v>37</v>
      </c>
      <c r="I17" s="23"/>
      <c r="J17" s="24"/>
    </row>
    <row r="18" spans="1:10" ht="18.75" x14ac:dyDescent="0.25">
      <c r="A18" s="43"/>
      <c r="B18" s="44"/>
      <c r="C18" s="22"/>
      <c r="D18" s="214"/>
      <c r="E18" s="45">
        <v>-0.01</v>
      </c>
      <c r="F18" s="46">
        <v>-0.02</v>
      </c>
      <c r="G18" s="46">
        <v>-0.03</v>
      </c>
      <c r="H18" s="46">
        <v>-0.05</v>
      </c>
      <c r="I18" s="23"/>
      <c r="J18" s="24"/>
    </row>
    <row r="19" spans="1:10" ht="45.75" thickBot="1" x14ac:dyDescent="0.3">
      <c r="A19" s="39" t="s">
        <v>38</v>
      </c>
      <c r="B19" s="47" t="s">
        <v>39</v>
      </c>
      <c r="C19" s="22">
        <f>D19</f>
        <v>0</v>
      </c>
      <c r="D19" s="3"/>
      <c r="E19" s="41" t="s">
        <v>40</v>
      </c>
      <c r="F19" s="42" t="s">
        <v>41</v>
      </c>
      <c r="G19" s="42" t="s">
        <v>42</v>
      </c>
      <c r="H19" s="42" t="s">
        <v>43</v>
      </c>
      <c r="I19" s="23"/>
      <c r="J19" s="24"/>
    </row>
    <row r="20" spans="1:10" ht="19.5" thickTop="1" x14ac:dyDescent="0.25">
      <c r="A20" s="43"/>
      <c r="B20" s="44"/>
      <c r="C20" s="22"/>
      <c r="D20" s="214"/>
      <c r="E20" s="45">
        <v>-0.03</v>
      </c>
      <c r="F20" s="46">
        <v>-0.05</v>
      </c>
      <c r="G20" s="46">
        <v>-0.1</v>
      </c>
      <c r="H20" s="46">
        <v>-0.15</v>
      </c>
      <c r="I20" s="23"/>
      <c r="J20" s="24"/>
    </row>
    <row r="21" spans="1:10" ht="45.75" thickBot="1" x14ac:dyDescent="0.3">
      <c r="A21" s="39" t="s">
        <v>44</v>
      </c>
      <c r="B21" s="47" t="s">
        <v>45</v>
      </c>
      <c r="C21" s="22">
        <f>D21</f>
        <v>0</v>
      </c>
      <c r="D21" s="3"/>
      <c r="E21" s="41" t="s">
        <v>46</v>
      </c>
      <c r="F21" s="42" t="s">
        <v>47</v>
      </c>
      <c r="G21" s="42" t="s">
        <v>52</v>
      </c>
      <c r="H21" s="42" t="s">
        <v>48</v>
      </c>
      <c r="I21" s="23"/>
      <c r="J21" s="24"/>
    </row>
    <row r="22" spans="1:10" ht="15.75" thickTop="1" x14ac:dyDescent="0.25">
      <c r="I22" s="49"/>
      <c r="J22" s="50"/>
    </row>
    <row r="23" spans="1:10" x14ac:dyDescent="0.25">
      <c r="I23" s="51"/>
    </row>
  </sheetData>
  <sheetProtection selectLockedCells="1"/>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Normal="100" workbookViewId="0">
      <pane ySplit="3" topLeftCell="A4" activePane="bottomLeft" state="frozen"/>
      <selection pane="bottomLeft" activeCell="E22" sqref="E22"/>
    </sheetView>
  </sheetViews>
  <sheetFormatPr defaultRowHeight="15" x14ac:dyDescent="0.25"/>
  <cols>
    <col min="1" max="1" width="20.42578125" style="16" customWidth="1"/>
    <col min="2" max="2" width="5.140625" style="152" customWidth="1"/>
    <col min="3" max="3" width="4.85546875" style="152" customWidth="1"/>
    <col min="4" max="4" width="4.7109375" style="48" customWidth="1"/>
    <col min="5" max="6" width="29.28515625" style="9" customWidth="1"/>
    <col min="7" max="7" width="22.85546875" style="9" customWidth="1"/>
    <col min="8" max="8" width="16.7109375" style="9" customWidth="1"/>
    <col min="9" max="9" width="15.7109375" style="9" customWidth="1"/>
    <col min="10" max="16384" width="9.140625" style="9"/>
  </cols>
  <sheetData>
    <row r="1" spans="1:10" ht="11.25" customHeight="1" thickTop="1" x14ac:dyDescent="0.25">
      <c r="A1" s="54"/>
      <c r="B1" s="151"/>
      <c r="C1" s="168" t="s">
        <v>0</v>
      </c>
      <c r="D1" s="159"/>
      <c r="E1" s="181" t="s">
        <v>89</v>
      </c>
      <c r="F1" s="182" t="s">
        <v>90</v>
      </c>
      <c r="G1" s="183" t="s">
        <v>91</v>
      </c>
      <c r="H1" s="184" t="s">
        <v>92</v>
      </c>
    </row>
    <row r="2" spans="1:10" ht="9" customHeight="1" thickBot="1" x14ac:dyDescent="0.3">
      <c r="A2" s="54"/>
      <c r="B2" s="151"/>
      <c r="C2" s="169"/>
      <c r="D2" s="160"/>
      <c r="E2" s="199" t="s">
        <v>2</v>
      </c>
      <c r="F2" s="200" t="s">
        <v>3</v>
      </c>
      <c r="G2" s="201" t="s">
        <v>59</v>
      </c>
      <c r="H2" s="202" t="s">
        <v>4</v>
      </c>
    </row>
    <row r="3" spans="1:10" s="48" customFormat="1" ht="15.75" customHeight="1" x14ac:dyDescent="0.25">
      <c r="A3" s="208"/>
      <c r="B3" s="209" t="s">
        <v>124</v>
      </c>
      <c r="C3" s="52">
        <f>SS!C3</f>
        <v>0</v>
      </c>
      <c r="D3" s="13"/>
      <c r="E3" s="203"/>
      <c r="F3" s="204"/>
      <c r="G3" s="205"/>
      <c r="H3" s="206"/>
      <c r="I3" s="207"/>
      <c r="J3" s="207"/>
    </row>
    <row r="4" spans="1:10" ht="11.25" customHeight="1" x14ac:dyDescent="0.25">
      <c r="A4" s="146" t="s">
        <v>5</v>
      </c>
      <c r="B4" s="153">
        <v>0.2</v>
      </c>
      <c r="C4" s="144"/>
      <c r="D4" s="144"/>
      <c r="E4" s="144"/>
      <c r="F4" s="145"/>
      <c r="G4" s="142"/>
      <c r="H4" s="143"/>
      <c r="I4" s="16"/>
      <c r="J4" s="16"/>
    </row>
    <row r="5" spans="1:10" ht="21" customHeight="1" x14ac:dyDescent="0.25">
      <c r="A5" s="147" t="s">
        <v>6</v>
      </c>
      <c r="B5" s="154">
        <v>2.5000000000000001E-2</v>
      </c>
      <c r="C5" s="22">
        <f>SUM(D5) *0.25</f>
        <v>0</v>
      </c>
      <c r="D5" s="52">
        <f>SS!D5</f>
        <v>0</v>
      </c>
      <c r="E5" s="191" t="s">
        <v>56</v>
      </c>
      <c r="F5" s="192" t="s">
        <v>57</v>
      </c>
      <c r="G5" s="170" t="s">
        <v>126</v>
      </c>
      <c r="H5" s="171" t="s">
        <v>108</v>
      </c>
      <c r="I5" s="23"/>
      <c r="J5" s="24"/>
    </row>
    <row r="6" spans="1:10" ht="21" customHeight="1" x14ac:dyDescent="0.25">
      <c r="A6" s="147" t="s">
        <v>7</v>
      </c>
      <c r="B6" s="154">
        <v>2.5000000000000001E-2</v>
      </c>
      <c r="C6" s="22" t="e">
        <f>SUM(D6) *0.25</f>
        <v>#REF!</v>
      </c>
      <c r="D6" s="52" t="e">
        <f>SS!#REF!</f>
        <v>#REF!</v>
      </c>
      <c r="E6" s="191" t="s">
        <v>49</v>
      </c>
      <c r="F6" s="235" t="s">
        <v>53</v>
      </c>
      <c r="G6" s="170" t="s">
        <v>54</v>
      </c>
      <c r="H6" s="171" t="s">
        <v>55</v>
      </c>
      <c r="I6" s="23"/>
      <c r="J6" s="24"/>
    </row>
    <row r="7" spans="1:10" ht="33" customHeight="1" x14ac:dyDescent="0.25">
      <c r="A7" s="148" t="s">
        <v>114</v>
      </c>
      <c r="B7" s="155">
        <v>0.05</v>
      </c>
      <c r="C7" s="22">
        <f>SUM(D7)/2</f>
        <v>0</v>
      </c>
      <c r="D7" s="52">
        <f>SS!D6</f>
        <v>0</v>
      </c>
      <c r="E7" s="191" t="s">
        <v>8</v>
      </c>
      <c r="F7" s="192" t="s">
        <v>9</v>
      </c>
      <c r="G7" s="170" t="s">
        <v>127</v>
      </c>
      <c r="H7" s="171" t="s">
        <v>10</v>
      </c>
      <c r="I7" s="23"/>
      <c r="J7" s="24"/>
    </row>
    <row r="8" spans="1:10" ht="22.5" customHeight="1" x14ac:dyDescent="0.25">
      <c r="A8" s="149" t="s">
        <v>115</v>
      </c>
      <c r="B8" s="220">
        <v>0.1</v>
      </c>
      <c r="C8" s="221" t="e">
        <f>SUM(D8)</f>
        <v>#REF!</v>
      </c>
      <c r="D8" s="52" t="e">
        <f>SS!#REF!</f>
        <v>#REF!</v>
      </c>
      <c r="E8" s="191" t="s">
        <v>94</v>
      </c>
      <c r="F8" s="238" t="s">
        <v>93</v>
      </c>
      <c r="G8" s="170" t="s">
        <v>129</v>
      </c>
      <c r="H8" s="171" t="s">
        <v>11</v>
      </c>
      <c r="I8" s="24"/>
    </row>
    <row r="9" spans="1:10" ht="9.75" customHeight="1" x14ac:dyDescent="0.25">
      <c r="A9" s="225" t="s">
        <v>12</v>
      </c>
      <c r="B9" s="229">
        <v>0.48</v>
      </c>
      <c r="C9" s="226"/>
      <c r="D9" s="227"/>
      <c r="E9" s="236"/>
      <c r="F9" s="239"/>
      <c r="G9" s="237"/>
      <c r="H9" s="228"/>
      <c r="I9" s="23"/>
      <c r="J9" s="24"/>
    </row>
    <row r="10" spans="1:10" ht="28.5" customHeight="1" x14ac:dyDescent="0.25">
      <c r="A10" s="223" t="s">
        <v>116</v>
      </c>
      <c r="B10" s="224">
        <v>0.05</v>
      </c>
      <c r="C10" s="221" t="e">
        <f>D10/2</f>
        <v>#REF!</v>
      </c>
      <c r="D10" s="52" t="e">
        <f>SS!#REF!</f>
        <v>#REF!</v>
      </c>
      <c r="E10" s="194" t="s">
        <v>101</v>
      </c>
      <c r="F10" s="238" t="s">
        <v>128</v>
      </c>
      <c r="G10" s="170" t="s">
        <v>100</v>
      </c>
      <c r="H10" s="172" t="s">
        <v>50</v>
      </c>
      <c r="I10" s="23"/>
      <c r="J10" s="24"/>
    </row>
    <row r="11" spans="1:10" ht="25.5" customHeight="1" x14ac:dyDescent="0.25">
      <c r="A11" s="223" t="s">
        <v>117</v>
      </c>
      <c r="B11" s="224">
        <v>0.1</v>
      </c>
      <c r="C11" s="221">
        <f>D11</f>
        <v>0</v>
      </c>
      <c r="D11" s="52">
        <f>SS!D8</f>
        <v>0</v>
      </c>
      <c r="E11" s="194" t="s">
        <v>51</v>
      </c>
      <c r="F11" s="238" t="s">
        <v>13</v>
      </c>
      <c r="G11" s="170" t="s">
        <v>14</v>
      </c>
      <c r="H11" s="172" t="s">
        <v>15</v>
      </c>
      <c r="I11" s="23"/>
      <c r="J11" s="24"/>
    </row>
    <row r="12" spans="1:10" ht="36.75" customHeight="1" x14ac:dyDescent="0.25">
      <c r="A12" s="223" t="s">
        <v>118</v>
      </c>
      <c r="B12" s="224">
        <v>0.05</v>
      </c>
      <c r="C12" s="221" t="e">
        <f>D12/2</f>
        <v>#REF!</v>
      </c>
      <c r="D12" s="52" t="e">
        <f>SS!#REF!</f>
        <v>#REF!</v>
      </c>
      <c r="E12" s="191" t="s">
        <v>134</v>
      </c>
      <c r="F12" s="238" t="s">
        <v>16</v>
      </c>
      <c r="G12" s="170" t="s">
        <v>17</v>
      </c>
      <c r="H12" s="171" t="s">
        <v>18</v>
      </c>
      <c r="I12" s="23"/>
      <c r="J12" s="24"/>
    </row>
    <row r="13" spans="1:10" ht="16.5" customHeight="1" x14ac:dyDescent="0.25">
      <c r="A13" s="223" t="s">
        <v>119</v>
      </c>
      <c r="B13" s="224">
        <v>0.05</v>
      </c>
      <c r="C13" s="221">
        <f>SUM(D13/2)</f>
        <v>0</v>
      </c>
      <c r="D13" s="52">
        <f>SS!D9</f>
        <v>0</v>
      </c>
      <c r="E13" s="191" t="s">
        <v>20</v>
      </c>
      <c r="F13" s="238" t="s">
        <v>132</v>
      </c>
      <c r="G13" s="170" t="s">
        <v>130</v>
      </c>
      <c r="H13" s="171" t="s">
        <v>21</v>
      </c>
      <c r="I13" s="23"/>
      <c r="J13" s="24"/>
    </row>
    <row r="14" spans="1:10" ht="27" x14ac:dyDescent="0.25">
      <c r="A14" s="223" t="s">
        <v>120</v>
      </c>
      <c r="B14" s="224">
        <v>0.23</v>
      </c>
      <c r="C14" s="221" t="e">
        <f>SUM(D14*2.3)</f>
        <v>#REF!</v>
      </c>
      <c r="D14" s="52" t="e">
        <f>SS!#REF!</f>
        <v>#REF!</v>
      </c>
      <c r="E14" s="191" t="s">
        <v>104</v>
      </c>
      <c r="F14" s="238" t="s">
        <v>102</v>
      </c>
      <c r="G14" s="170" t="s">
        <v>103</v>
      </c>
      <c r="H14" s="171" t="s">
        <v>22</v>
      </c>
      <c r="I14" s="23"/>
      <c r="J14" s="24"/>
    </row>
    <row r="15" spans="1:10" ht="10.5" customHeight="1" x14ac:dyDescent="0.25">
      <c r="A15" s="230" t="s">
        <v>19</v>
      </c>
      <c r="B15" s="231">
        <v>0.32</v>
      </c>
      <c r="C15" s="232"/>
      <c r="D15" s="233"/>
      <c r="E15" s="195"/>
      <c r="F15" s="196"/>
      <c r="G15" s="173"/>
      <c r="H15" s="174"/>
      <c r="I15" s="23"/>
      <c r="J15" s="24"/>
    </row>
    <row r="16" spans="1:10" ht="24" customHeight="1" x14ac:dyDescent="0.25">
      <c r="A16" s="148" t="s">
        <v>133</v>
      </c>
      <c r="B16" s="220">
        <v>7.0000000000000007E-2</v>
      </c>
      <c r="C16" s="221">
        <f>SUM(D16*0.7)</f>
        <v>0</v>
      </c>
      <c r="D16" s="52">
        <f>SS!D11</f>
        <v>0</v>
      </c>
      <c r="E16" s="191" t="s">
        <v>109</v>
      </c>
      <c r="F16" s="238" t="s">
        <v>110</v>
      </c>
      <c r="G16" s="170" t="s">
        <v>23</v>
      </c>
      <c r="H16" s="171" t="s">
        <v>24</v>
      </c>
      <c r="I16" s="23"/>
      <c r="J16" s="24"/>
    </row>
    <row r="17" spans="1:10" ht="16.5" customHeight="1" x14ac:dyDescent="0.25">
      <c r="A17" s="148" t="s">
        <v>121</v>
      </c>
      <c r="B17" s="220">
        <v>0.05</v>
      </c>
      <c r="C17" s="221" t="e">
        <f>SUM(D17)/2</f>
        <v>#REF!</v>
      </c>
      <c r="D17" s="52" t="e">
        <f>SS!#REF!</f>
        <v>#REF!</v>
      </c>
      <c r="E17" s="191" t="s">
        <v>131</v>
      </c>
      <c r="F17" s="238" t="s">
        <v>25</v>
      </c>
      <c r="G17" s="170" t="s">
        <v>26</v>
      </c>
      <c r="H17" s="171" t="s">
        <v>24</v>
      </c>
      <c r="I17" s="23"/>
    </row>
    <row r="18" spans="1:10" ht="36" customHeight="1" x14ac:dyDescent="0.25">
      <c r="A18" s="148" t="s">
        <v>122</v>
      </c>
      <c r="B18" s="155">
        <v>0.1</v>
      </c>
      <c r="C18" s="222">
        <f>SUM(D18)</f>
        <v>0</v>
      </c>
      <c r="D18" s="52">
        <f>SS!D12</f>
        <v>0</v>
      </c>
      <c r="E18" s="197" t="s">
        <v>135</v>
      </c>
      <c r="F18" s="234" t="s">
        <v>112</v>
      </c>
      <c r="G18" s="170" t="s">
        <v>125</v>
      </c>
      <c r="H18" s="175" t="s">
        <v>97</v>
      </c>
      <c r="I18" s="23"/>
    </row>
    <row r="19" spans="1:10" ht="27.75" customHeight="1" thickBot="1" x14ac:dyDescent="0.3">
      <c r="A19" s="150" t="s">
        <v>123</v>
      </c>
      <c r="B19" s="156">
        <v>0.1</v>
      </c>
      <c r="C19" s="140">
        <f>SUM(D19)</f>
        <v>0</v>
      </c>
      <c r="D19" s="52">
        <f>SS!D13</f>
        <v>0</v>
      </c>
      <c r="E19" s="198" t="s">
        <v>95</v>
      </c>
      <c r="F19" s="240" t="s">
        <v>136</v>
      </c>
      <c r="G19" s="176" t="s">
        <v>96</v>
      </c>
      <c r="H19" s="177" t="s">
        <v>98</v>
      </c>
      <c r="I19" s="23"/>
      <c r="J19" s="24"/>
    </row>
    <row r="20" spans="1:10" ht="6.75" customHeight="1" thickTop="1" thickBot="1" x14ac:dyDescent="0.3">
      <c r="A20" s="122"/>
      <c r="B20" s="157"/>
      <c r="C20" s="32"/>
      <c r="D20" s="52"/>
      <c r="E20" s="161"/>
      <c r="F20" s="162"/>
      <c r="G20" s="178"/>
      <c r="H20" s="178"/>
      <c r="I20" s="23"/>
      <c r="J20" s="24"/>
    </row>
    <row r="21" spans="1:10" ht="9" customHeight="1" thickTop="1" x14ac:dyDescent="0.25">
      <c r="A21" s="190" t="s">
        <v>27</v>
      </c>
      <c r="B21" s="158"/>
      <c r="C21" s="193"/>
      <c r="D21" s="52"/>
      <c r="E21" s="163">
        <v>-0.03</v>
      </c>
      <c r="F21" s="163">
        <v>-0.05</v>
      </c>
      <c r="G21" s="163">
        <v>-7.0000000000000007E-2</v>
      </c>
      <c r="H21" s="163">
        <v>-0.1</v>
      </c>
      <c r="I21" s="23"/>
      <c r="J21" s="24"/>
    </row>
    <row r="22" spans="1:10" ht="22.5" customHeight="1" x14ac:dyDescent="0.25">
      <c r="A22" s="53" t="s">
        <v>28</v>
      </c>
      <c r="B22" s="185" t="s">
        <v>29</v>
      </c>
      <c r="C22" s="22">
        <f>D22</f>
        <v>0</v>
      </c>
      <c r="D22" s="52">
        <f>SS!D16</f>
        <v>0</v>
      </c>
      <c r="E22" s="164" t="s">
        <v>30</v>
      </c>
      <c r="F22" s="165" t="s">
        <v>31</v>
      </c>
      <c r="G22" s="179" t="s">
        <v>32</v>
      </c>
      <c r="H22" s="179" t="s">
        <v>33</v>
      </c>
      <c r="I22" s="23"/>
      <c r="J22" s="24"/>
    </row>
    <row r="23" spans="1:10" ht="18.75" customHeight="1" x14ac:dyDescent="0.25">
      <c r="A23" s="188" t="s">
        <v>106</v>
      </c>
      <c r="B23" s="185" t="s">
        <v>34</v>
      </c>
      <c r="C23" s="22">
        <f>D23</f>
        <v>0</v>
      </c>
      <c r="D23" s="52">
        <f>SS!D17</f>
        <v>0</v>
      </c>
      <c r="E23" s="164" t="s">
        <v>107</v>
      </c>
      <c r="F23" s="165" t="s">
        <v>35</v>
      </c>
      <c r="G23" s="179" t="s">
        <v>36</v>
      </c>
      <c r="H23" s="179" t="s">
        <v>37</v>
      </c>
      <c r="I23" s="23"/>
      <c r="J23" s="24"/>
    </row>
    <row r="24" spans="1:10" ht="9" customHeight="1" x14ac:dyDescent="0.25">
      <c r="A24" s="189"/>
      <c r="B24" s="186"/>
      <c r="C24" s="22"/>
      <c r="D24" s="52"/>
      <c r="E24" s="166">
        <v>-0.01</v>
      </c>
      <c r="F24" s="167">
        <v>-0.02</v>
      </c>
      <c r="G24" s="180">
        <v>-0.03</v>
      </c>
      <c r="H24" s="180">
        <v>-0.05</v>
      </c>
      <c r="I24" s="23"/>
      <c r="J24" s="24"/>
    </row>
    <row r="25" spans="1:10" ht="18.75" customHeight="1" x14ac:dyDescent="0.25">
      <c r="A25" s="53" t="s">
        <v>38</v>
      </c>
      <c r="B25" s="187" t="s">
        <v>39</v>
      </c>
      <c r="C25" s="22">
        <f>D25</f>
        <v>0</v>
      </c>
      <c r="D25" s="52">
        <f>SS!D19</f>
        <v>0</v>
      </c>
      <c r="E25" s="164" t="s">
        <v>40</v>
      </c>
      <c r="F25" s="165" t="s">
        <v>41</v>
      </c>
      <c r="G25" s="179" t="s">
        <v>42</v>
      </c>
      <c r="H25" s="179" t="s">
        <v>43</v>
      </c>
      <c r="I25" s="23"/>
      <c r="J25" s="24"/>
    </row>
    <row r="26" spans="1:10" ht="10.5" customHeight="1" x14ac:dyDescent="0.25">
      <c r="A26" s="188"/>
      <c r="B26" s="185"/>
      <c r="C26" s="22"/>
      <c r="D26" s="52"/>
      <c r="E26" s="166">
        <v>-0.03</v>
      </c>
      <c r="F26" s="167">
        <v>-0.05</v>
      </c>
      <c r="G26" s="180">
        <v>-0.1</v>
      </c>
      <c r="H26" s="180">
        <v>-0.15</v>
      </c>
      <c r="I26" s="23"/>
      <c r="J26" s="24"/>
    </row>
    <row r="27" spans="1:10" ht="15.75" customHeight="1" x14ac:dyDescent="0.25">
      <c r="A27" s="53" t="s">
        <v>44</v>
      </c>
      <c r="B27" s="187" t="s">
        <v>45</v>
      </c>
      <c r="C27" s="22">
        <f>D27</f>
        <v>0</v>
      </c>
      <c r="D27" s="52">
        <f>SS!D21</f>
        <v>0</v>
      </c>
      <c r="E27" s="164" t="s">
        <v>46</v>
      </c>
      <c r="F27" s="165" t="s">
        <v>47</v>
      </c>
      <c r="G27" s="179" t="s">
        <v>52</v>
      </c>
      <c r="H27" s="179" t="s">
        <v>48</v>
      </c>
      <c r="I27" s="23"/>
      <c r="J27" s="24"/>
    </row>
    <row r="28" spans="1:10" x14ac:dyDescent="0.25">
      <c r="C28" s="9"/>
      <c r="E28" s="152"/>
      <c r="F28" s="152"/>
      <c r="G28" s="152"/>
      <c r="H28" s="152"/>
      <c r="I28" s="49"/>
      <c r="J28" s="50"/>
    </row>
    <row r="29" spans="1:10" x14ac:dyDescent="0.25">
      <c r="C29" s="9"/>
      <c r="E29" s="152"/>
      <c r="F29" s="152"/>
      <c r="G29" s="152"/>
      <c r="H29" s="152"/>
      <c r="I29" s="51"/>
    </row>
    <row r="30" spans="1:10" x14ac:dyDescent="0.25">
      <c r="C30" s="9"/>
    </row>
  </sheetData>
  <sheetProtection selectLockedCells="1" selectUnlockedCells="1"/>
  <pageMargins left="0.25" right="0.25"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activeCell="F14" sqref="F14"/>
    </sheetView>
  </sheetViews>
  <sheetFormatPr defaultRowHeight="15" x14ac:dyDescent="0.25"/>
  <cols>
    <col min="1" max="1" width="19.28515625" customWidth="1"/>
    <col min="2" max="2" width="6.7109375" style="116" customWidth="1"/>
    <col min="3" max="3" width="5.7109375" customWidth="1"/>
    <col min="4" max="4" width="27.85546875" customWidth="1"/>
    <col min="5" max="5" width="25" customWidth="1"/>
    <col min="6" max="6" width="24" customWidth="1"/>
    <col min="7" max="7" width="29.7109375" customWidth="1"/>
  </cols>
  <sheetData>
    <row r="1" spans="1:12" ht="38.25" thickBot="1" x14ac:dyDescent="0.3">
      <c r="A1" s="56"/>
      <c r="B1" s="111"/>
      <c r="C1" s="56"/>
      <c r="D1" s="69" t="s">
        <v>2</v>
      </c>
      <c r="E1" s="69" t="s">
        <v>3</v>
      </c>
      <c r="F1" s="69" t="s">
        <v>59</v>
      </c>
      <c r="G1" s="69" t="s">
        <v>4</v>
      </c>
      <c r="H1" s="56"/>
      <c r="I1" s="56"/>
      <c r="J1" s="56"/>
      <c r="K1" s="56"/>
      <c r="L1" s="56"/>
    </row>
    <row r="2" spans="1:12" ht="32.25" customHeight="1" thickBot="1" x14ac:dyDescent="0.3">
      <c r="A2" s="66" t="s">
        <v>1</v>
      </c>
      <c r="B2" s="67">
        <f>SUM(B3:B5)-B7-B8-B10</f>
        <v>0</v>
      </c>
      <c r="C2" s="56"/>
      <c r="D2" s="70">
        <v>10</v>
      </c>
      <c r="E2" s="70">
        <v>8</v>
      </c>
      <c r="F2" s="70">
        <v>6</v>
      </c>
      <c r="G2" s="70">
        <v>2</v>
      </c>
      <c r="H2" s="56"/>
      <c r="I2" s="56"/>
      <c r="J2" s="56"/>
      <c r="K2" s="56"/>
      <c r="L2" s="56"/>
    </row>
    <row r="3" spans="1:12" ht="84" x14ac:dyDescent="0.25">
      <c r="A3" s="87" t="s">
        <v>60</v>
      </c>
      <c r="B3" s="112">
        <f>SUM(C3*5)</f>
        <v>0</v>
      </c>
      <c r="C3" s="59"/>
      <c r="D3" s="68" t="s">
        <v>63</v>
      </c>
      <c r="E3" s="68" t="s">
        <v>64</v>
      </c>
      <c r="F3" s="71" t="s">
        <v>79</v>
      </c>
      <c r="G3" s="72" t="s">
        <v>75</v>
      </c>
      <c r="H3" s="56"/>
      <c r="I3" s="56"/>
      <c r="J3" s="56"/>
      <c r="K3" s="56"/>
      <c r="L3" s="56"/>
    </row>
    <row r="4" spans="1:12" ht="72" x14ac:dyDescent="0.25">
      <c r="A4" s="88" t="s">
        <v>61</v>
      </c>
      <c r="B4" s="113">
        <f>SUM(C4*3)</f>
        <v>0</v>
      </c>
      <c r="C4" s="62"/>
      <c r="D4" s="63" t="s">
        <v>65</v>
      </c>
      <c r="E4" s="64" t="s">
        <v>76</v>
      </c>
      <c r="F4" s="64" t="s">
        <v>66</v>
      </c>
      <c r="G4" s="64" t="s">
        <v>80</v>
      </c>
      <c r="H4" s="56"/>
      <c r="I4" s="56"/>
      <c r="J4" s="56"/>
      <c r="K4" s="56"/>
      <c r="L4" s="56"/>
    </row>
    <row r="5" spans="1:12" ht="72" x14ac:dyDescent="0.25">
      <c r="A5" s="89" t="s">
        <v>73</v>
      </c>
      <c r="B5" s="114">
        <f>SUM(C5*2)</f>
        <v>0</v>
      </c>
      <c r="C5" s="60"/>
      <c r="D5" s="65" t="s">
        <v>68</v>
      </c>
      <c r="E5" s="61" t="s">
        <v>67</v>
      </c>
      <c r="F5" s="61" t="s">
        <v>77</v>
      </c>
      <c r="G5" s="61" t="s">
        <v>69</v>
      </c>
      <c r="H5" s="56"/>
      <c r="I5" s="56"/>
      <c r="J5" s="56"/>
      <c r="K5" s="56"/>
      <c r="L5" s="56"/>
    </row>
    <row r="6" spans="1:12" s="58" customFormat="1" ht="18.75" x14ac:dyDescent="0.3">
      <c r="A6" s="92" t="s">
        <v>27</v>
      </c>
      <c r="B6" s="94"/>
      <c r="C6" s="93"/>
      <c r="D6" s="91">
        <v>0.5</v>
      </c>
      <c r="E6" s="91">
        <v>1.5</v>
      </c>
      <c r="F6" s="91">
        <v>2.5</v>
      </c>
      <c r="G6" s="91">
        <v>3.5</v>
      </c>
      <c r="H6" s="57"/>
      <c r="I6" s="57"/>
      <c r="J6" s="57"/>
      <c r="K6" s="57"/>
      <c r="L6" s="57"/>
    </row>
    <row r="7" spans="1:12" ht="45" x14ac:dyDescent="0.25">
      <c r="A7" s="90" t="s">
        <v>74</v>
      </c>
      <c r="B7" s="96">
        <f>SUM(C7)</f>
        <v>0</v>
      </c>
      <c r="C7" s="95"/>
      <c r="D7" s="96" t="s">
        <v>70</v>
      </c>
      <c r="E7" s="96" t="s">
        <v>78</v>
      </c>
      <c r="F7" s="96" t="s">
        <v>71</v>
      </c>
      <c r="G7" s="96" t="s">
        <v>81</v>
      </c>
      <c r="H7" s="56"/>
      <c r="I7" s="56"/>
      <c r="J7" s="56"/>
      <c r="K7" s="56"/>
      <c r="L7" s="56"/>
    </row>
    <row r="8" spans="1:12" ht="67.5" x14ac:dyDescent="0.25">
      <c r="A8" s="90" t="s">
        <v>62</v>
      </c>
      <c r="B8" s="96">
        <f>SUM(C8)</f>
        <v>0</v>
      </c>
      <c r="C8" s="95"/>
      <c r="D8" s="96" t="s">
        <v>72</v>
      </c>
      <c r="E8" s="96" t="s">
        <v>82</v>
      </c>
      <c r="F8" s="96" t="s">
        <v>83</v>
      </c>
      <c r="G8" s="96" t="s">
        <v>84</v>
      </c>
      <c r="H8" s="56"/>
      <c r="I8" s="56"/>
      <c r="J8" s="56"/>
      <c r="K8" s="56"/>
      <c r="L8" s="56"/>
    </row>
    <row r="9" spans="1:12" x14ac:dyDescent="0.25">
      <c r="A9" s="97"/>
      <c r="B9" s="115"/>
      <c r="C9" s="98"/>
      <c r="D9" s="91">
        <v>1</v>
      </c>
      <c r="E9" s="91">
        <v>3</v>
      </c>
      <c r="F9" s="91">
        <v>5</v>
      </c>
      <c r="G9" s="91">
        <v>7</v>
      </c>
      <c r="H9" s="56"/>
      <c r="I9" s="56"/>
      <c r="J9" s="56"/>
      <c r="K9" s="56"/>
      <c r="L9" s="56"/>
    </row>
    <row r="10" spans="1:12" ht="33.75" x14ac:dyDescent="0.25">
      <c r="A10" s="90" t="s">
        <v>58</v>
      </c>
      <c r="B10" s="96">
        <f>SUM(C10)</f>
        <v>0</v>
      </c>
      <c r="C10" s="95"/>
      <c r="D10" s="96" t="s">
        <v>88</v>
      </c>
      <c r="E10" s="96" t="s">
        <v>87</v>
      </c>
      <c r="F10" s="96" t="s">
        <v>86</v>
      </c>
      <c r="G10" s="96" t="s">
        <v>85</v>
      </c>
      <c r="H10" s="56"/>
      <c r="I10" s="56"/>
      <c r="J10" s="56"/>
      <c r="K10" s="56"/>
      <c r="L10" s="56"/>
    </row>
  </sheetData>
  <pageMargins left="0.25" right="0.25"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10" sqref="A10"/>
    </sheetView>
  </sheetViews>
  <sheetFormatPr defaultRowHeight="15" x14ac:dyDescent="0.25"/>
  <cols>
    <col min="1" max="1" width="21.5703125" customWidth="1"/>
    <col min="2" max="2" width="29" customWidth="1"/>
    <col min="3" max="3" width="27.42578125" customWidth="1"/>
    <col min="4" max="4" width="26.7109375" customWidth="1"/>
    <col min="5" max="5" width="27.140625" customWidth="1"/>
  </cols>
  <sheetData>
    <row r="1" spans="1:5" ht="37.5" x14ac:dyDescent="0.25">
      <c r="A1" s="75"/>
      <c r="B1" s="73" t="s">
        <v>2</v>
      </c>
      <c r="C1" s="73" t="s">
        <v>3</v>
      </c>
      <c r="D1" s="73" t="s">
        <v>59</v>
      </c>
      <c r="E1" s="73" t="s">
        <v>4</v>
      </c>
    </row>
    <row r="2" spans="1:5" ht="32.25" thickBot="1" x14ac:dyDescent="0.3">
      <c r="A2" s="76"/>
      <c r="B2" s="74">
        <v>10</v>
      </c>
      <c r="C2" s="74">
        <v>8</v>
      </c>
      <c r="D2" s="74">
        <v>6</v>
      </c>
      <c r="E2" s="74">
        <v>2</v>
      </c>
    </row>
    <row r="3" spans="1:5" ht="72" x14ac:dyDescent="0.25">
      <c r="A3" s="79" t="s">
        <v>60</v>
      </c>
      <c r="B3" s="80" t="s">
        <v>63</v>
      </c>
      <c r="C3" s="80" t="s">
        <v>64</v>
      </c>
      <c r="D3" s="81" t="s">
        <v>79</v>
      </c>
      <c r="E3" s="82" t="s">
        <v>75</v>
      </c>
    </row>
    <row r="4" spans="1:5" ht="72" x14ac:dyDescent="0.25">
      <c r="A4" s="77" t="s">
        <v>61</v>
      </c>
      <c r="B4" s="83" t="s">
        <v>65</v>
      </c>
      <c r="C4" s="78" t="s">
        <v>76</v>
      </c>
      <c r="D4" s="78" t="s">
        <v>66</v>
      </c>
      <c r="E4" s="78" t="s">
        <v>80</v>
      </c>
    </row>
    <row r="5" spans="1:5" ht="72.75" thickBot="1" x14ac:dyDescent="0.3">
      <c r="A5" s="84" t="s">
        <v>73</v>
      </c>
      <c r="B5" s="85" t="s">
        <v>68</v>
      </c>
      <c r="C5" s="86" t="s">
        <v>67</v>
      </c>
      <c r="D5" s="86" t="s">
        <v>77</v>
      </c>
      <c r="E5" s="86" t="s">
        <v>69</v>
      </c>
    </row>
    <row r="6" spans="1:5" s="55" customFormat="1" ht="12" x14ac:dyDescent="0.2">
      <c r="A6" s="101" t="s">
        <v>27</v>
      </c>
      <c r="B6" s="102">
        <v>0.5</v>
      </c>
      <c r="C6" s="102">
        <v>1.5</v>
      </c>
      <c r="D6" s="102">
        <v>2.5</v>
      </c>
      <c r="E6" s="103">
        <v>3.5</v>
      </c>
    </row>
    <row r="7" spans="1:5" ht="45" x14ac:dyDescent="0.25">
      <c r="A7" s="99" t="s">
        <v>74</v>
      </c>
      <c r="B7" s="107" t="s">
        <v>70</v>
      </c>
      <c r="C7" s="107" t="s">
        <v>78</v>
      </c>
      <c r="D7" s="107" t="s">
        <v>71</v>
      </c>
      <c r="E7" s="108" t="s">
        <v>81</v>
      </c>
    </row>
    <row r="8" spans="1:5" ht="67.5" x14ac:dyDescent="0.25">
      <c r="A8" s="99" t="s">
        <v>62</v>
      </c>
      <c r="B8" s="107" t="s">
        <v>72</v>
      </c>
      <c r="C8" s="107" t="s">
        <v>82</v>
      </c>
      <c r="D8" s="107" t="s">
        <v>83</v>
      </c>
      <c r="E8" s="108" t="s">
        <v>84</v>
      </c>
    </row>
    <row r="9" spans="1:5" s="55" customFormat="1" ht="12" x14ac:dyDescent="0.2">
      <c r="A9" s="104"/>
      <c r="B9" s="105">
        <v>1</v>
      </c>
      <c r="C9" s="105">
        <v>3</v>
      </c>
      <c r="D9" s="105">
        <v>5</v>
      </c>
      <c r="E9" s="106">
        <v>7</v>
      </c>
    </row>
    <row r="10" spans="1:5" ht="23.25" thickBot="1" x14ac:dyDescent="0.3">
      <c r="A10" s="100" t="s">
        <v>58</v>
      </c>
      <c r="B10" s="109" t="s">
        <v>88</v>
      </c>
      <c r="C10" s="109" t="s">
        <v>87</v>
      </c>
      <c r="D10" s="109" t="s">
        <v>86</v>
      </c>
      <c r="E10" s="110" t="s">
        <v>85</v>
      </c>
    </row>
  </sheetData>
  <pageMargins left="0.25" right="0.25"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pane ySplit="3" topLeftCell="A4" activePane="bottomLeft" state="frozen"/>
      <selection pane="bottomLeft" activeCell="A15" sqref="A15"/>
    </sheetView>
  </sheetViews>
  <sheetFormatPr defaultRowHeight="15" x14ac:dyDescent="0.25"/>
  <cols>
    <col min="1" max="1" width="25" style="9" customWidth="1"/>
    <col min="2" max="2" width="6.85546875" style="17" customWidth="1"/>
    <col min="3" max="3" width="9.28515625" style="9" customWidth="1"/>
    <col min="4" max="4" width="9.140625" style="215"/>
    <col min="5" max="5" width="27.28515625" style="9" customWidth="1"/>
    <col min="6" max="6" width="29.140625" style="9" customWidth="1"/>
    <col min="7" max="7" width="26.7109375" style="9" customWidth="1"/>
    <col min="8" max="8" width="24.28515625" style="9" customWidth="1"/>
    <col min="9" max="9" width="15.7109375" style="9" customWidth="1"/>
    <col min="10" max="16384" width="9.140625" style="9"/>
  </cols>
  <sheetData>
    <row r="1" spans="1:10" ht="15.75" thickTop="1" x14ac:dyDescent="0.25">
      <c r="A1" s="4"/>
      <c r="B1" s="5"/>
      <c r="C1" s="6" t="s">
        <v>0</v>
      </c>
      <c r="D1" s="216"/>
      <c r="E1" s="7" t="s">
        <v>89</v>
      </c>
      <c r="F1" s="8" t="s">
        <v>90</v>
      </c>
      <c r="G1" s="8" t="s">
        <v>91</v>
      </c>
      <c r="H1" s="8" t="s">
        <v>92</v>
      </c>
    </row>
    <row r="2" spans="1:10" ht="15.75" thickBot="1" x14ac:dyDescent="0.3">
      <c r="A2" s="4"/>
      <c r="B2" s="5"/>
      <c r="C2" s="10"/>
      <c r="D2" s="217"/>
      <c r="E2" s="11" t="s">
        <v>2</v>
      </c>
      <c r="F2" s="12" t="s">
        <v>3</v>
      </c>
      <c r="G2" s="12" t="s">
        <v>59</v>
      </c>
      <c r="H2" s="12" t="s">
        <v>4</v>
      </c>
    </row>
    <row r="3" spans="1:10" ht="25.5" customHeight="1" x14ac:dyDescent="0.35">
      <c r="A3" s="4"/>
      <c r="B3" s="5"/>
      <c r="C3" s="244">
        <f>SUM(C5+C6+C8+C9+C11+C12+C13)-(C16+C17+C19+C21)</f>
        <v>0</v>
      </c>
      <c r="D3" s="218"/>
      <c r="E3" s="14"/>
      <c r="F3" s="15"/>
      <c r="G3" s="15"/>
      <c r="H3" s="15"/>
      <c r="I3" s="16"/>
      <c r="J3" s="16"/>
    </row>
    <row r="4" spans="1:10" ht="23.25" x14ac:dyDescent="0.35">
      <c r="A4" s="18" t="s">
        <v>5</v>
      </c>
      <c r="B4" s="241">
        <v>0.2</v>
      </c>
      <c r="C4" s="19"/>
      <c r="D4" s="219"/>
      <c r="E4" s="20"/>
      <c r="F4" s="21"/>
      <c r="G4" s="21"/>
      <c r="H4" s="21"/>
      <c r="I4" s="16"/>
      <c r="J4" s="16"/>
    </row>
    <row r="5" spans="1:10" ht="49.5" x14ac:dyDescent="0.25">
      <c r="A5" s="118" t="s">
        <v>138</v>
      </c>
      <c r="B5" s="25">
        <v>0.05</v>
      </c>
      <c r="C5" s="22">
        <f>SUM(D5/2)</f>
        <v>0</v>
      </c>
      <c r="D5" s="1"/>
      <c r="E5" s="123" t="s">
        <v>137</v>
      </c>
      <c r="F5" s="124" t="s">
        <v>57</v>
      </c>
      <c r="G5" s="125" t="s">
        <v>126</v>
      </c>
      <c r="H5" s="126" t="s">
        <v>108</v>
      </c>
      <c r="I5" s="23"/>
      <c r="J5" s="24"/>
    </row>
    <row r="6" spans="1:10" ht="78.75" x14ac:dyDescent="0.25">
      <c r="A6" s="118" t="s">
        <v>140</v>
      </c>
      <c r="B6" s="25">
        <v>0.15</v>
      </c>
      <c r="C6" s="22">
        <f>SUM(D6)*1.5</f>
        <v>0</v>
      </c>
      <c r="D6" s="1"/>
      <c r="E6" s="123" t="s">
        <v>156</v>
      </c>
      <c r="F6" s="124" t="s">
        <v>148</v>
      </c>
      <c r="G6" s="125" t="s">
        <v>151</v>
      </c>
      <c r="H6" s="126" t="s">
        <v>149</v>
      </c>
      <c r="I6" s="23"/>
      <c r="J6" s="24"/>
    </row>
    <row r="7" spans="1:10" ht="20.25" x14ac:dyDescent="0.3">
      <c r="A7" s="245" t="s">
        <v>154</v>
      </c>
      <c r="B7" s="242">
        <v>0.5</v>
      </c>
      <c r="C7" s="26"/>
      <c r="D7" s="210"/>
      <c r="E7" s="127"/>
      <c r="F7" s="128"/>
      <c r="G7" s="128"/>
      <c r="H7" s="128"/>
      <c r="I7" s="23"/>
      <c r="J7" s="24"/>
    </row>
    <row r="8" spans="1:10" ht="56.25" x14ac:dyDescent="0.25">
      <c r="A8" s="119" t="s">
        <v>142</v>
      </c>
      <c r="B8" s="27">
        <v>0.1</v>
      </c>
      <c r="C8" s="22">
        <f>D8</f>
        <v>0</v>
      </c>
      <c r="D8" s="1"/>
      <c r="E8" s="129" t="s">
        <v>144</v>
      </c>
      <c r="F8" s="130" t="s">
        <v>147</v>
      </c>
      <c r="G8" s="131" t="s">
        <v>152</v>
      </c>
      <c r="H8" s="123" t="s">
        <v>143</v>
      </c>
      <c r="I8" s="23"/>
      <c r="J8" s="24"/>
    </row>
    <row r="9" spans="1:10" ht="90" x14ac:dyDescent="0.25">
      <c r="A9" s="119" t="s">
        <v>141</v>
      </c>
      <c r="B9" s="27">
        <v>0.4</v>
      </c>
      <c r="C9" s="22">
        <f>SUM(D9*4)</f>
        <v>0</v>
      </c>
      <c r="D9" s="1"/>
      <c r="E9" s="123" t="s">
        <v>145</v>
      </c>
      <c r="F9" s="132" t="s">
        <v>146</v>
      </c>
      <c r="G9" s="125" t="s">
        <v>155</v>
      </c>
      <c r="H9" s="126" t="s">
        <v>150</v>
      </c>
      <c r="I9" s="23"/>
      <c r="J9" s="24"/>
    </row>
    <row r="10" spans="1:10" ht="37.5" x14ac:dyDescent="0.3">
      <c r="A10" s="120" t="s">
        <v>153</v>
      </c>
      <c r="B10" s="243">
        <v>0.3</v>
      </c>
      <c r="C10" s="28"/>
      <c r="D10" s="211"/>
      <c r="E10" s="133"/>
      <c r="F10" s="134"/>
      <c r="G10" s="134"/>
      <c r="H10" s="134"/>
      <c r="I10" s="23"/>
      <c r="J10" s="24"/>
    </row>
    <row r="11" spans="1:10" ht="67.5" x14ac:dyDescent="0.25">
      <c r="A11" s="121" t="s">
        <v>139</v>
      </c>
      <c r="B11" s="29">
        <v>0.1</v>
      </c>
      <c r="C11" s="22">
        <f>D11</f>
        <v>0</v>
      </c>
      <c r="D11" s="1"/>
      <c r="E11" s="123" t="s">
        <v>157</v>
      </c>
      <c r="F11" s="132" t="s">
        <v>158</v>
      </c>
      <c r="G11" s="125" t="s">
        <v>159</v>
      </c>
      <c r="H11" s="126" t="s">
        <v>24</v>
      </c>
      <c r="I11" s="23"/>
      <c r="J11" s="24"/>
    </row>
    <row r="12" spans="1:10" ht="67.5" x14ac:dyDescent="0.25">
      <c r="A12" s="121" t="s">
        <v>99</v>
      </c>
      <c r="B12" s="29">
        <v>0.1</v>
      </c>
      <c r="C12" s="117">
        <f>D12</f>
        <v>0</v>
      </c>
      <c r="D12" s="1"/>
      <c r="E12" s="131" t="s">
        <v>111</v>
      </c>
      <c r="F12" s="132" t="s">
        <v>112</v>
      </c>
      <c r="G12" s="125" t="s">
        <v>125</v>
      </c>
      <c r="H12" s="125" t="s">
        <v>97</v>
      </c>
      <c r="I12" s="23"/>
    </row>
    <row r="13" spans="1:10" ht="61.5" thickBot="1" x14ac:dyDescent="0.3">
      <c r="A13" s="138" t="s">
        <v>113</v>
      </c>
      <c r="B13" s="139">
        <v>0.1</v>
      </c>
      <c r="C13" s="140">
        <f>D13</f>
        <v>0</v>
      </c>
      <c r="D13" s="141"/>
      <c r="E13" s="135" t="s">
        <v>95</v>
      </c>
      <c r="F13" s="136" t="s">
        <v>105</v>
      </c>
      <c r="G13" s="137" t="s">
        <v>96</v>
      </c>
      <c r="H13" s="137" t="s">
        <v>98</v>
      </c>
      <c r="I13" s="23"/>
      <c r="J13" s="24"/>
    </row>
    <row r="14" spans="1:10" ht="16.5" thickTop="1" thickBot="1" x14ac:dyDescent="0.3">
      <c r="A14" s="30"/>
      <c r="B14" s="31"/>
      <c r="C14" s="32"/>
      <c r="D14" s="212"/>
      <c r="E14" s="33"/>
      <c r="F14" s="34"/>
      <c r="G14" s="34"/>
      <c r="H14" s="34"/>
      <c r="I14" s="23"/>
      <c r="J14" s="24"/>
    </row>
    <row r="15" spans="1:10" ht="21" thickTop="1" x14ac:dyDescent="0.3">
      <c r="A15" s="35" t="s">
        <v>27</v>
      </c>
      <c r="B15" s="36"/>
      <c r="C15" s="37"/>
      <c r="D15" s="213"/>
      <c r="E15" s="38">
        <v>-0.03</v>
      </c>
      <c r="F15" s="38">
        <v>-0.05</v>
      </c>
      <c r="G15" s="38">
        <v>-7.0000000000000007E-2</v>
      </c>
      <c r="H15" s="38">
        <v>-0.1</v>
      </c>
      <c r="I15" s="23"/>
      <c r="J15" s="24"/>
    </row>
    <row r="16" spans="1:10" ht="56.25" x14ac:dyDescent="0.25">
      <c r="A16" s="39" t="s">
        <v>28</v>
      </c>
      <c r="B16" s="40" t="s">
        <v>29</v>
      </c>
      <c r="C16" s="22">
        <f>D16</f>
        <v>0</v>
      </c>
      <c r="D16" s="2"/>
      <c r="E16" s="41" t="s">
        <v>30</v>
      </c>
      <c r="F16" s="42" t="s">
        <v>31</v>
      </c>
      <c r="G16" s="42" t="s">
        <v>32</v>
      </c>
      <c r="H16" s="42" t="s">
        <v>33</v>
      </c>
      <c r="I16" s="23"/>
      <c r="J16" s="24"/>
    </row>
    <row r="17" spans="1:10" ht="45" x14ac:dyDescent="0.25">
      <c r="A17" s="39" t="s">
        <v>106</v>
      </c>
      <c r="B17" s="40" t="s">
        <v>34</v>
      </c>
      <c r="C17" s="22">
        <f>D17</f>
        <v>0</v>
      </c>
      <c r="D17" s="2"/>
      <c r="E17" s="41" t="s">
        <v>107</v>
      </c>
      <c r="F17" s="42" t="s">
        <v>35</v>
      </c>
      <c r="G17" s="42" t="s">
        <v>36</v>
      </c>
      <c r="H17" s="42" t="s">
        <v>37</v>
      </c>
      <c r="I17" s="23"/>
      <c r="J17" s="24"/>
    </row>
    <row r="18" spans="1:10" ht="18.75" x14ac:dyDescent="0.25">
      <c r="A18" s="43"/>
      <c r="B18" s="44"/>
      <c r="C18" s="22"/>
      <c r="D18" s="214"/>
      <c r="E18" s="45">
        <v>-0.01</v>
      </c>
      <c r="F18" s="46">
        <v>-0.02</v>
      </c>
      <c r="G18" s="46">
        <v>-0.03</v>
      </c>
      <c r="H18" s="46">
        <v>-0.05</v>
      </c>
      <c r="I18" s="23"/>
      <c r="J18" s="24"/>
    </row>
    <row r="19" spans="1:10" ht="45.75" thickBot="1" x14ac:dyDescent="0.3">
      <c r="A19" s="39" t="s">
        <v>38</v>
      </c>
      <c r="B19" s="47" t="s">
        <v>39</v>
      </c>
      <c r="C19" s="22">
        <f>D19</f>
        <v>0</v>
      </c>
      <c r="D19" s="3"/>
      <c r="E19" s="41" t="s">
        <v>40</v>
      </c>
      <c r="F19" s="42" t="s">
        <v>41</v>
      </c>
      <c r="G19" s="42" t="s">
        <v>42</v>
      </c>
      <c r="H19" s="42" t="s">
        <v>43</v>
      </c>
      <c r="I19" s="23"/>
      <c r="J19" s="24"/>
    </row>
    <row r="20" spans="1:10" ht="19.5" thickTop="1" x14ac:dyDescent="0.25">
      <c r="A20" s="43"/>
      <c r="B20" s="44"/>
      <c r="C20" s="22"/>
      <c r="D20" s="214"/>
      <c r="E20" s="45">
        <v>-0.03</v>
      </c>
      <c r="F20" s="46">
        <v>-0.05</v>
      </c>
      <c r="G20" s="46">
        <v>-0.1</v>
      </c>
      <c r="H20" s="46">
        <v>-0.15</v>
      </c>
      <c r="I20" s="23"/>
      <c r="J20" s="24"/>
    </row>
    <row r="21" spans="1:10" ht="45.75" thickBot="1" x14ac:dyDescent="0.3">
      <c r="A21" s="39" t="s">
        <v>44</v>
      </c>
      <c r="B21" s="47" t="s">
        <v>45</v>
      </c>
      <c r="C21" s="22">
        <f>D21</f>
        <v>0</v>
      </c>
      <c r="D21" s="3"/>
      <c r="E21" s="41" t="s">
        <v>46</v>
      </c>
      <c r="F21" s="42" t="s">
        <v>47</v>
      </c>
      <c r="G21" s="42" t="s">
        <v>52</v>
      </c>
      <c r="H21" s="42" t="s">
        <v>48</v>
      </c>
      <c r="I21" s="23"/>
      <c r="J21" s="24"/>
    </row>
    <row r="22" spans="1:10" ht="15.75" thickTop="1" x14ac:dyDescent="0.25">
      <c r="I22" s="49"/>
      <c r="J22" s="50"/>
    </row>
    <row r="23" spans="1:10" x14ac:dyDescent="0.25">
      <c r="I23" s="51"/>
    </row>
  </sheetData>
  <sheetProtection selectLockedCells="1"/>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CI</vt:lpstr>
      <vt:lpstr>JP</vt:lpstr>
      <vt:lpstr>Lit</vt:lpstr>
      <vt:lpstr>Printable</vt:lpstr>
      <vt:lpstr>Presentations</vt:lpstr>
      <vt:lpstr>Pres. Print</vt:lpstr>
      <vt:lpstr>SS</vt:lpstr>
    </vt:vector>
  </TitlesOfParts>
  <Company>Issaquah School District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2014-02-26T18:29:50Z</cp:lastPrinted>
  <dcterms:created xsi:type="dcterms:W3CDTF">2013-02-15T18:25:04Z</dcterms:created>
  <dcterms:modified xsi:type="dcterms:W3CDTF">2014-11-26T17:16:07Z</dcterms:modified>
</cp:coreProperties>
</file>